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C:\Users\Pear\Dropbox\BKK TRANSLATION\7280 - Thunpicha  Pinniam\TRANSLATED\"/>
    </mc:Choice>
  </mc:AlternateContent>
  <xr:revisionPtr revIDLastSave="0" documentId="13_ncr:1_{7B5C85F0-F63A-4AF6-9FF4-31487CB93A36}" xr6:coauthVersionLast="47" xr6:coauthVersionMax="47" xr10:uidLastSave="{00000000-0000-0000-0000-000000000000}"/>
  <bookViews>
    <workbookView xWindow="-108" yWindow="-108" windowWidth="23256" windowHeight="12456" firstSheet="5" activeTab="8" xr2:uid="{00000000-000D-0000-FFFF-FFFF00000000}"/>
  </bookViews>
  <sheets>
    <sheet name="Introduction" sheetId="3" r:id="rId1"/>
    <sheet name="City context" sheetId="5" r:id="rId2"/>
    <sheet name="1. Hazard Assessment" sheetId="1" r:id="rId3"/>
    <sheet name="Dropdown options - General" sheetId="9" state="hidden" r:id="rId4"/>
    <sheet name="2. Impact Assessment" sheetId="13" r:id="rId5"/>
    <sheet name="3. Risk Assessment" sheetId="14" r:id="rId6"/>
    <sheet name="4. Adaptive Capacity" sheetId="15" r:id="rId7"/>
    <sheet name="Glossary of terms" sheetId="11" r:id="rId8"/>
    <sheet name="Multiple selection answers" sheetId="10" r:id="rId9"/>
    <sheet name="Dropdowns- hazards impacts " sheetId="2" state="hidden" r:id="rId10"/>
    <sheet name="Dropdowns - adaptive capacity" sheetId="8" state="hidden" r:id="rId11"/>
  </sheet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14" l="1"/>
  <c r="F40" i="14"/>
  <c r="E40" i="14"/>
  <c r="D40" i="14"/>
  <c r="C40" i="14"/>
  <c r="B40" i="14"/>
  <c r="G39" i="14"/>
  <c r="F39" i="14"/>
  <c r="E39" i="14"/>
  <c r="D39" i="14"/>
  <c r="C39" i="14"/>
  <c r="B39" i="14"/>
  <c r="G38" i="14"/>
  <c r="F38" i="14"/>
  <c r="E38" i="14"/>
  <c r="D38" i="14"/>
  <c r="C38" i="14"/>
  <c r="B38" i="14"/>
  <c r="G37" i="14"/>
  <c r="F37" i="14"/>
  <c r="E37" i="14"/>
  <c r="D37" i="14"/>
  <c r="C37" i="14"/>
  <c r="B37" i="14"/>
  <c r="G36" i="14"/>
  <c r="F36" i="14"/>
  <c r="E36" i="14"/>
  <c r="D36" i="14"/>
  <c r="C36" i="14"/>
  <c r="B36" i="14"/>
  <c r="G35" i="14"/>
  <c r="F35" i="14"/>
  <c r="E35" i="14"/>
  <c r="D35" i="14"/>
  <c r="C35" i="14"/>
  <c r="B35" i="14"/>
  <c r="G34" i="14"/>
  <c r="F34" i="14"/>
  <c r="E34" i="14"/>
  <c r="D34" i="14"/>
  <c r="C34" i="14"/>
  <c r="B34" i="14"/>
  <c r="G33" i="14"/>
  <c r="F33" i="14"/>
  <c r="E33" i="14"/>
  <c r="D33" i="14"/>
  <c r="C33" i="14"/>
  <c r="B33" i="14"/>
  <c r="G32" i="14"/>
  <c r="F32" i="14"/>
  <c r="E32" i="14"/>
  <c r="D32" i="14"/>
  <c r="C32" i="14"/>
  <c r="B32" i="14"/>
  <c r="G31" i="14"/>
  <c r="F31" i="14"/>
  <c r="E31" i="14"/>
  <c r="D31" i="14"/>
  <c r="C31" i="14"/>
  <c r="B31" i="14"/>
  <c r="G30" i="14"/>
  <c r="F30" i="14"/>
  <c r="E30" i="14"/>
  <c r="D30" i="14"/>
  <c r="C30" i="14"/>
  <c r="B30" i="14"/>
  <c r="G29" i="14"/>
  <c r="F29" i="14"/>
  <c r="E29" i="14"/>
  <c r="D29" i="14"/>
  <c r="C29" i="14"/>
  <c r="B29" i="14"/>
  <c r="G28" i="14"/>
  <c r="F28" i="14"/>
  <c r="E28" i="14"/>
  <c r="D28" i="14"/>
  <c r="C28" i="14"/>
  <c r="B28" i="14"/>
  <c r="G27" i="14"/>
  <c r="F27" i="14"/>
  <c r="E27" i="14"/>
  <c r="D27" i="14"/>
  <c r="C27" i="14"/>
  <c r="B27" i="14"/>
  <c r="G26" i="14"/>
  <c r="F26" i="14"/>
  <c r="E26" i="14"/>
  <c r="D26" i="14"/>
  <c r="C26" i="14"/>
  <c r="B26" i="14"/>
  <c r="G25" i="14"/>
  <c r="F25" i="14"/>
  <c r="E25" i="14"/>
  <c r="D25" i="14"/>
  <c r="C25" i="14"/>
  <c r="B25" i="14"/>
  <c r="G24" i="14"/>
  <c r="F24" i="14"/>
  <c r="E24" i="14"/>
  <c r="D24" i="14"/>
  <c r="C24" i="14"/>
  <c r="B24" i="14"/>
  <c r="G23" i="14"/>
  <c r="F23" i="14"/>
  <c r="E23" i="14"/>
  <c r="D23" i="14"/>
  <c r="C23" i="14"/>
  <c r="B23" i="14"/>
  <c r="G22" i="14"/>
  <c r="F22" i="14"/>
  <c r="E22" i="14"/>
  <c r="D22" i="14"/>
  <c r="C22" i="14"/>
  <c r="B22" i="14"/>
  <c r="G21" i="14"/>
  <c r="F21" i="14"/>
  <c r="E21" i="14"/>
  <c r="D21" i="14"/>
  <c r="C21" i="14"/>
  <c r="B21" i="14"/>
  <c r="G20" i="14"/>
  <c r="F20" i="14"/>
  <c r="E20" i="14"/>
  <c r="D20" i="14"/>
  <c r="C20" i="14"/>
  <c r="B20" i="14"/>
  <c r="G19" i="14"/>
  <c r="F19" i="14"/>
  <c r="E19" i="14"/>
  <c r="D19" i="14"/>
  <c r="C19" i="14"/>
  <c r="B19" i="14"/>
  <c r="G18" i="14"/>
  <c r="F18" i="14"/>
  <c r="E18" i="14"/>
  <c r="D18" i="14"/>
  <c r="C18" i="14"/>
  <c r="B18" i="14"/>
  <c r="G17" i="14"/>
  <c r="F17" i="14"/>
  <c r="E17" i="14"/>
  <c r="D17" i="14"/>
  <c r="C17" i="14"/>
  <c r="B17" i="14"/>
  <c r="G16" i="14"/>
  <c r="F16" i="14"/>
  <c r="E16" i="14"/>
  <c r="D16" i="14"/>
  <c r="C16" i="14"/>
  <c r="B16" i="14"/>
  <c r="G15" i="14"/>
  <c r="F15" i="14"/>
  <c r="E15" i="14"/>
  <c r="D15" i="14"/>
  <c r="C15" i="14"/>
  <c r="B15" i="14"/>
  <c r="G14" i="14"/>
  <c r="F14" i="14"/>
  <c r="E14" i="14"/>
  <c r="D14" i="14"/>
  <c r="C14" i="14"/>
  <c r="B14" i="14"/>
  <c r="G13" i="14"/>
  <c r="F13" i="14"/>
  <c r="E13" i="14"/>
  <c r="D13" i="14"/>
  <c r="C13" i="14"/>
  <c r="B13" i="14"/>
  <c r="G12" i="14"/>
  <c r="F12" i="14"/>
  <c r="E12" i="14"/>
  <c r="D12" i="14"/>
  <c r="C12" i="14"/>
  <c r="B12" i="14"/>
  <c r="G11" i="14"/>
  <c r="F11" i="14"/>
  <c r="E11" i="14"/>
  <c r="D11" i="14"/>
  <c r="C11" i="14"/>
  <c r="B11" i="14"/>
  <c r="G10" i="14"/>
  <c r="F10" i="14"/>
  <c r="E10" i="14"/>
  <c r="D10" i="14"/>
  <c r="C10" i="14"/>
  <c r="B10" i="14"/>
  <c r="G9" i="14"/>
  <c r="F9" i="14"/>
  <c r="E9" i="14"/>
  <c r="D9" i="14"/>
  <c r="C9" i="14"/>
  <c r="B9" i="14"/>
  <c r="G8" i="14"/>
  <c r="F8" i="14"/>
  <c r="E8" i="14"/>
  <c r="D8" i="14"/>
  <c r="C8" i="14"/>
  <c r="B8" i="14"/>
  <c r="G7" i="14"/>
  <c r="F7" i="14"/>
  <c r="E7" i="14"/>
  <c r="D7" i="14"/>
  <c r="C7" i="14"/>
  <c r="B7" i="14"/>
  <c r="G6" i="14"/>
  <c r="F6" i="14"/>
  <c r="E6" i="14"/>
  <c r="D6" i="14"/>
  <c r="C6" i="14"/>
  <c r="B6" i="14"/>
  <c r="G5" i="14"/>
  <c r="F5" i="14"/>
  <c r="E5" i="14"/>
  <c r="D5" i="14"/>
  <c r="C5" i="14"/>
  <c r="B5" i="14"/>
  <c r="G4" i="14"/>
  <c r="F4" i="14"/>
  <c r="E4" i="14"/>
  <c r="D4" i="14"/>
  <c r="C4" i="14"/>
  <c r="B4" i="14"/>
  <c r="G3" i="14"/>
  <c r="F3" i="14"/>
  <c r="E3" i="14"/>
  <c r="D3" i="14"/>
  <c r="C3" i="14"/>
  <c r="B3" i="14"/>
</calcChain>
</file>

<file path=xl/sharedStrings.xml><?xml version="1.0" encoding="utf-8"?>
<sst xmlns="http://schemas.openxmlformats.org/spreadsheetml/2006/main" count="547" uniqueCount="309">
  <si>
    <t>City Climate Risk and Vulnerability Assessment (CRVA) Tool</t>
  </si>
  <si>
    <r>
      <t xml:space="preserve">This tool provides a simple guide and template for local government to compile their city-level climate risk and vulnerability assessments (CRVA). 
It is aligned with CDP-ICLEI Track's cities questionnaire, the Global Covenant of Mayors Common Reporting Framework, and C40's Climate Change Risk Assessment Guidance. </t>
    </r>
    <r>
      <rPr>
        <b/>
        <i/>
        <sz val="11"/>
        <color theme="7"/>
        <rFont val="Arial"/>
        <family val="2"/>
      </rPr>
      <t xml:space="preserve">Instructions: </t>
    </r>
    <r>
      <rPr>
        <i/>
        <sz val="11"/>
        <color theme="7"/>
        <rFont val="Arial"/>
        <family val="2"/>
      </rPr>
      <t xml:space="preserve">Complete the requested data in each sheet: </t>
    </r>
    <r>
      <rPr>
        <b/>
        <i/>
        <sz val="11"/>
        <color theme="7"/>
        <rFont val="Arial"/>
        <family val="2"/>
      </rPr>
      <t>Introduction</t>
    </r>
    <r>
      <rPr>
        <i/>
        <sz val="11"/>
        <color theme="7"/>
        <rFont val="Arial"/>
        <family val="2"/>
      </rPr>
      <t>,</t>
    </r>
    <r>
      <rPr>
        <b/>
        <i/>
        <sz val="11"/>
        <color theme="7"/>
        <rFont val="Arial"/>
        <family val="2"/>
      </rPr>
      <t xml:space="preserve"> City Context</t>
    </r>
    <r>
      <rPr>
        <i/>
        <sz val="11"/>
        <color theme="7"/>
        <rFont val="Arial"/>
        <family val="2"/>
      </rPr>
      <t>,</t>
    </r>
    <r>
      <rPr>
        <b/>
        <i/>
        <sz val="11"/>
        <color theme="7"/>
        <rFont val="Arial"/>
        <family val="2"/>
      </rPr>
      <t xml:space="preserve"> </t>
    </r>
    <r>
      <rPr>
        <b/>
        <i/>
        <sz val="11"/>
        <color theme="9"/>
        <rFont val="Arial"/>
        <family val="2"/>
      </rPr>
      <t>Hazard Assessment</t>
    </r>
    <r>
      <rPr>
        <i/>
        <sz val="11"/>
        <color theme="7"/>
        <rFont val="Arial"/>
        <family val="2"/>
      </rPr>
      <t>,</t>
    </r>
    <r>
      <rPr>
        <b/>
        <i/>
        <sz val="11"/>
        <color theme="7"/>
        <rFont val="Arial"/>
        <family val="2"/>
      </rPr>
      <t xml:space="preserve"> </t>
    </r>
    <r>
      <rPr>
        <b/>
        <i/>
        <sz val="11"/>
        <color rgb="FFFF6600"/>
        <rFont val="Arial"/>
        <family val="2"/>
      </rPr>
      <t>Impact Assessment</t>
    </r>
    <r>
      <rPr>
        <i/>
        <sz val="11"/>
        <color theme="7"/>
        <rFont val="Arial"/>
        <family val="2"/>
      </rPr>
      <t xml:space="preserve">, </t>
    </r>
    <r>
      <rPr>
        <b/>
        <i/>
        <sz val="11"/>
        <color theme="2"/>
        <rFont val="Arial"/>
        <family val="2"/>
      </rPr>
      <t>Risk Assessment</t>
    </r>
    <r>
      <rPr>
        <i/>
        <sz val="11"/>
        <color theme="7"/>
        <rFont val="Arial"/>
        <family val="2"/>
      </rPr>
      <t>,</t>
    </r>
    <r>
      <rPr>
        <b/>
        <i/>
        <sz val="11"/>
        <color theme="7"/>
        <rFont val="Arial"/>
        <family val="2"/>
      </rPr>
      <t xml:space="preserve"> </t>
    </r>
    <r>
      <rPr>
        <i/>
        <sz val="11"/>
        <color theme="7"/>
        <rFont val="Arial"/>
        <family val="2"/>
      </rPr>
      <t>and</t>
    </r>
    <r>
      <rPr>
        <b/>
        <i/>
        <sz val="11"/>
        <color theme="7"/>
        <rFont val="Arial"/>
        <family val="2"/>
      </rPr>
      <t xml:space="preserve"> </t>
    </r>
    <r>
      <rPr>
        <b/>
        <i/>
        <sz val="11"/>
        <color rgb="FF00B050"/>
        <rFont val="Arial"/>
        <family val="2"/>
      </rPr>
      <t>Adaptive Capacity</t>
    </r>
  </si>
  <si>
    <t>version 0.1 (Apr 2022)</t>
  </si>
  <si>
    <t>Data source(s)</t>
  </si>
  <si>
    <t xml:space="preserve"> </t>
  </si>
  <si>
    <t>Future projections</t>
  </si>
  <si>
    <t>Climate hazards</t>
  </si>
  <si>
    <t>What data do you need to measure this hazard?</t>
  </si>
  <si>
    <t>Did this hazard significantly impact your city before 2022?</t>
  </si>
  <si>
    <t>Current probability of hazard</t>
  </si>
  <si>
    <t>Describe trends</t>
  </si>
  <si>
    <t>Expected future change in frequency</t>
  </si>
  <si>
    <t>Expected future change in intensity</t>
  </si>
  <si>
    <t>When do you first expect to experience those changes?</t>
  </si>
  <si>
    <t>Describe future projections</t>
  </si>
  <si>
    <t>Year</t>
  </si>
  <si>
    <t>EXAMPLE RESPONSE: 
Urban flooding</t>
  </si>
  <si>
    <t>precipitation data – climatology data, 
flash flood map – hazard map, 
erosion map – hazard map, 
crucial electricity infrastructure – sector map</t>
  </si>
  <si>
    <t>Yes</t>
  </si>
  <si>
    <t>Medium High</t>
  </si>
  <si>
    <t>Avg. annual rainfall of the city and surroundings is about 900 mm, but being located in the semiarid region, the coefficient of variability across years is quite high. Extreme rainfall events lasting few days are reportedly become common in the last 2 decades. During the floods of 2002, 2005 &amp; 2009 with increasing intensities have taken place.</t>
  </si>
  <si>
    <t>Increasing</t>
  </si>
  <si>
    <t>Short-term (by 2025)</t>
  </si>
  <si>
    <t xml:space="preserve">The intensity of heavy rainfall events is projected to increase by at least 10% by 2050. Stormwater management infrastructure will be impacted by climate change due to increasing rainfall intensity which will place it under increasing pressure, particularly where infrastructure is ageing or designed to standards inconsistent with projected climate change. </t>
  </si>
  <si>
    <t>https://www.resilienteast.com/impacts</t>
  </si>
  <si>
    <t>Heat stress</t>
  </si>
  <si>
    <t>Extreme heat</t>
  </si>
  <si>
    <t>Extreme cold</t>
  </si>
  <si>
    <t>Snow and ice</t>
  </si>
  <si>
    <t>Drought</t>
  </si>
  <si>
    <t>Water stress</t>
  </si>
  <si>
    <t>Increased water demand</t>
  </si>
  <si>
    <t>Fire weather (risk of wildfires)</t>
  </si>
  <si>
    <t>Urban flooding</t>
  </si>
  <si>
    <t>River flooding</t>
  </si>
  <si>
    <t>Coastal flooding</t>
  </si>
  <si>
    <t>Other coastal events</t>
  </si>
  <si>
    <t>Oceanic events</t>
  </si>
  <si>
    <t>Hurricanes/ cyclones/ typhoons</t>
  </si>
  <si>
    <t>Extreme wind</t>
  </si>
  <si>
    <t>Storm</t>
  </si>
  <si>
    <t>Heavy precipitation</t>
  </si>
  <si>
    <t>Mass movement</t>
  </si>
  <si>
    <t>Loss of green space/green cover</t>
  </si>
  <si>
    <t>Soil degradation/erosion</t>
  </si>
  <si>
    <t>Infectious disease</t>
  </si>
  <si>
    <t>Air pollution</t>
  </si>
  <si>
    <t>Biodiversity loss</t>
  </si>
  <si>
    <t>Other, please specify:</t>
  </si>
  <si>
    <t>Boundary of assessment</t>
  </si>
  <si>
    <t>Same – covers entire city and nothing else</t>
  </si>
  <si>
    <t>Smaller – covers only part of the city</t>
  </si>
  <si>
    <t>Larger – covers the whole city and adjoining areas</t>
  </si>
  <si>
    <t>Partial – covers part of the city and adjoining areas</t>
  </si>
  <si>
    <t>Assess impacts of climate hazards on vulnerable populations and sectors</t>
  </si>
  <si>
    <t>Climate hazards (copy from previous page)</t>
  </si>
  <si>
    <r>
      <t xml:space="preserve">Sectors most exposed
</t>
    </r>
    <r>
      <rPr>
        <i/>
        <sz val="10"/>
        <color rgb="FFFFFFFF"/>
        <rFont val="Arial"/>
        <family val="2"/>
      </rPr>
      <t xml:space="preserve">Copy from 'Multiple selection answers' sheet </t>
    </r>
  </si>
  <si>
    <r>
      <t xml:space="preserve">Vulnerable population groups most exposed
</t>
    </r>
    <r>
      <rPr>
        <i/>
        <sz val="10"/>
        <color rgb="FFFFFFFF"/>
        <rFont val="Arial"/>
        <family val="2"/>
      </rPr>
      <t>Copy from 'Multiple selection answers' sheet</t>
    </r>
  </si>
  <si>
    <t>Proportion of the population exposed to the hazard</t>
  </si>
  <si>
    <t>Describe the impacts on vulnerable populations and sectors</t>
  </si>
  <si>
    <t>Magnitude of impacts</t>
  </si>
  <si>
    <t>Commercial; 
Education; 
Emergency services; 
Food &amp; agriculture; 
Public health; 
Residential; 
Society / community &amp; culture; Transport; 
Waste management; 
Water supply &amp; sanitation</t>
  </si>
  <si>
    <t>Children &amp; youth; 
Elderly; 
Low-income households; Persons living in sub-standard housing; 
Persons with disabilities;
Women &amp; girls</t>
  </si>
  <si>
    <t>40-50%</t>
  </si>
  <si>
    <t>Displacement and loss of lives - floods also leading to accidents and injuries like contusions, fractures and electrocution, post-flood disease outbreaks. Systematic failures of healthcare systems could lead to increased fatalities.Threatened access to safe drinking water after flooding - after a flood, many people do not have access to safe drinking water, especially the urban poor. Threatened food security - excessive rainfall could inflict serious damages to agricultural crops. After extreme rainfall, access to food can be limited which could also influence the general condition of the population, including malnutrition and the lack of adequate immunity. Disruption of traffic.</t>
  </si>
  <si>
    <t>Report of disaster risk reduction department</t>
  </si>
  <si>
    <t>Assess overall climate risk</t>
  </si>
  <si>
    <t>Note: this sheet will automatically update based on the data entered in the "1. Hazard Assessment" and "2. Impact Assessment"</t>
  </si>
  <si>
    <t>Climate hazard</t>
  </si>
  <si>
    <t>Probability of hazard</t>
  </si>
  <si>
    <t>Probability score</t>
  </si>
  <si>
    <t>Impact score</t>
  </si>
  <si>
    <t>Risk score</t>
  </si>
  <si>
    <t>Overall Risk</t>
  </si>
  <si>
    <t>Assess Adaptive Capacity</t>
  </si>
  <si>
    <t>Factors that affect ability of your city to adapt</t>
  </si>
  <si>
    <t>Indicate the degree to which this factor either supports or challenges the ability of your city to adapt</t>
  </si>
  <si>
    <t>Please describe how the factor supports or challenges the adaptive capacity of your city</t>
  </si>
  <si>
    <t>EXAMPLE RESPONSE:
Budgetary capacity</t>
  </si>
  <si>
    <t>Moderately challenges</t>
  </si>
  <si>
    <t>May be a problem as we are a mid income state so federal financial support may be required.</t>
  </si>
  <si>
    <t>Access to basic services </t>
  </si>
  <si>
    <t>Access to education </t>
  </si>
  <si>
    <t>Access to healthcare </t>
  </si>
  <si>
    <t>Access to quality and relevant data</t>
  </si>
  <si>
    <t>Budgetary capacity </t>
  </si>
  <si>
    <t>Community engagement </t>
  </si>
  <si>
    <t>Connectivity </t>
  </si>
  <si>
    <t>Cost of living </t>
  </si>
  <si>
    <t>Degradation, loss, and quality and quantity of green space and ecosystems</t>
  </si>
  <si>
    <t>Economic diversity </t>
  </si>
  <si>
    <t>Economic health </t>
  </si>
  <si>
    <t>Environmental conditions</t>
  </si>
  <si>
    <t>Environmental regularization of land</t>
  </si>
  <si>
    <t>Geography</t>
  </si>
  <si>
    <t>Government capacity </t>
  </si>
  <si>
    <t>Housing </t>
  </si>
  <si>
    <t>Inequality </t>
  </si>
  <si>
    <t>Informal activities</t>
  </si>
  <si>
    <t>Infrastructure capacity </t>
  </si>
  <si>
    <t>Infrastructure conditions / maintenance </t>
  </si>
  <si>
    <t>Land use planning </t>
  </si>
  <si>
    <t>Migration </t>
  </si>
  <si>
    <t>Political engagement / transparency </t>
  </si>
  <si>
    <t>Political stability </t>
  </si>
  <si>
    <t>Poverty </t>
  </si>
  <si>
    <t>Public health </t>
  </si>
  <si>
    <t>Rapid urbanization </t>
  </si>
  <si>
    <t>Resource availability </t>
  </si>
  <si>
    <t>Safety and security </t>
  </si>
  <si>
    <t>Underemployment</t>
  </si>
  <si>
    <t>Unemployment</t>
  </si>
  <si>
    <t>Water security</t>
  </si>
  <si>
    <t>Source:</t>
  </si>
  <si>
    <t>IPCC, 2018: Annex I: Glossary [Matthews, J.B.R. (ed.)]. In: Global Warming of 1.5°C. An IPCC Special Report on the impacts of global warming of 1.5°C above pre-industrial levels and related global greenhouse gas emission pathways, in the context of strengthening the global response to the threat of climate change, sustainable development, and efforts to eradicate poverty [Masson-Delmotte, V., P. Zhai, H.-O. Pörtner, D. Roberts, J. Skea, P.R. Shukla, A. Pirani, W. Moufouma-Okia, C. Péan, R. Pidcock, S. Connors, J.B.R. Matthews, Y. Chen, X. Zhou, M.I. Gomis, E. Lonnoy, T. Maycock, M. Tignor, and T. Waterfield (eds.)]. In Press</t>
  </si>
  <si>
    <t>Key term</t>
  </si>
  <si>
    <t>Definition</t>
  </si>
  <si>
    <t>Adaptation</t>
  </si>
  <si>
    <t>In human systems, the process of adjustment to actual or expected climate and its effects, in order to moderate harm or exploit beneficial opportunities. In natural systems, the process of adjustment to actual climate and its effects; human intervention may facilitate adjustment to expected climate and its effects.</t>
  </si>
  <si>
    <t>Adaptive capacity</t>
  </si>
  <si>
    <t xml:space="preserve">The ability of systems, institutions, humans and other organisms to adjust to potential damage, to take advantage of opportunities, or to respond to consequences. </t>
  </si>
  <si>
    <t>Degradation of air quality with negative effects on human health or the natural or built environment due to the introduction, by natural processes or human activity, into the atmosphere of substances (gases, aerosols) which have a direct (primary pollutants) or indirect (secondary pollutants) harmful effect.</t>
  </si>
  <si>
    <t>Biodiversity</t>
  </si>
  <si>
    <t>The variability among living organisms from all sources, including, inter alia, terrestrial, marine and other aquatic ecosystems and the ecological complexes of which they are part; this includes diversity within species, between species and of ecosystems.</t>
  </si>
  <si>
    <t>Climate</t>
  </si>
  <si>
    <t>Climate in a narrow sense is usually defined as the average weather, or more rigorously, as the statistical description in terms of the mean and variability of relevant quantities over a period of time ranging from months to thousands or millions of years. The classical period for averaging these variables is 30 years, as defined by the World Meteorological Organization. The relevant quantities are most often surface variables such as temperature, precipitation and wind. Climate in a wider sense is the state, including a statistical description, of the climate system.</t>
  </si>
  <si>
    <t>Climate change</t>
  </si>
  <si>
    <t xml:space="preserve">Climate change refers to a change in the state of the climate that can be identified (e.g., by using statistical tests) by changes in the mean and/or the variability of its properties and that persists for an extended period, typically decades or longer. Climate change may be due to natural internal processes or external forcings such as modulations of the solar cycles, volcanic eruptions and persistent anthropogenic changes in the composition of the atmosphere or in land use. </t>
  </si>
  <si>
    <t>A period of abnormally dry weather long enough to cause a serious hydrological imbalance. Drought is a relative term, therefore any discussion in terms of precipitation deficit must refer to the particular precipitation-related activity that is under discussion. For example, shortage of precipitation during the growing season impinges on crop production or ecosystem function in general (due to soil moisture drought, also termed agricultural drought), and during the runoff and percolation season primarily affects water supplies (hydrological drought). Storage changes in soil moisture and groundwater are also affected by increases in actual evapotranspiration in addition to reductions in precipitation. A period with an abnormal precipitation deficit is defined as a meteorological drought.</t>
  </si>
  <si>
    <t>Exposure</t>
  </si>
  <si>
    <t xml:space="preserve">The presence of people; livelihoods; species or ecosystems; environmental functions, services, and resources; infrastructure; or economic, social, or cultural assets in places and settings that could be adversely affected. </t>
  </si>
  <si>
    <t>Flood</t>
  </si>
  <si>
    <t>The overflowing of the normal confines of a stream or other body of water, or the accumulation of water over areas that are not normally submerged. Floods include river (fluvial) floods, flash floods, urban floods, pluvial floods, sewer floods, coastal floods, and glacial lake outburst floods.</t>
  </si>
  <si>
    <t>Hazard</t>
  </si>
  <si>
    <t>The potential occurrence of a natural or human-induced physical event or trend that may cause loss of life, injury, or other health impacts, as well as damage and loss to property, infrastructure, livelihoods, service provision, ecosystems and environmental resources.</t>
  </si>
  <si>
    <t>Heatwave</t>
  </si>
  <si>
    <t xml:space="preserve">A period of abnormally hot weather. Heatwaves and warm spells have various and in some cases overlapping definitions. </t>
  </si>
  <si>
    <t>Impacts (consequences, outcomes)</t>
  </si>
  <si>
    <t>The consequences of realized risks on natural and human systems, where risks result from the interactions of climate-related hazards (including extreme weather and climate events), exposure, and vulnerability. Impacts generally refer to effects on lives; livelihoods; health and well-being; ecosystems and species; economic, social and cultural assets; services (including ecosystem services); and infrastructure. Impacts may be referred to as consequences or outcomes, and can be adverse or beneficial.</t>
  </si>
  <si>
    <t>Likelihood (probability)</t>
  </si>
  <si>
    <t>The chance of a specific outcome occurring, where this might be estimated probabilistically.</t>
  </si>
  <si>
    <t>Resilience</t>
  </si>
  <si>
    <t>The capacity of social, economic and environmental systems to cope with a hazardous event or trend or disturbance, responding or reorganizing in ways that maintain their essential function, identity and structure while also maintaining the capacity for adaptation, learning and transformation.</t>
  </si>
  <si>
    <t>Risk</t>
  </si>
  <si>
    <t>The potential for adverse consequences where something of value is at stake and where the occurrence and degree of an outcome is uncertain. In the context of the assessment of climate impacts, the term risk is often used to refer to the potential for adverse consequences of a climate-related hazard, or of adaptation or mitigation responses to such a hazard, on lives, livelihoods, health and well-being, ecosystems and species, economic, social and cultural assets, services (including ecosystem services), and infrastructure. Risk results from the interaction of vulnerability (of the affected system), its exposure over time (to the hazard), as well as the (climate-related) hazard and the likelihood of its occurrence.</t>
  </si>
  <si>
    <t>Vulnerability</t>
  </si>
  <si>
    <t>The propensity or predisposition to be adversely affected. Vulnerability encompasses a variety of concepts and elements including sensitivity or susceptibility to harm and lack of capacity to cope and adapt.</t>
  </si>
  <si>
    <t>Most relevant assets/ services affected overall  (select multiple)</t>
  </si>
  <si>
    <t>Please identify which vulnerable populations are affected 
(select multiple)</t>
  </si>
  <si>
    <t>Agriculture</t>
  </si>
  <si>
    <t>Women and girls</t>
  </si>
  <si>
    <t>Forestry</t>
  </si>
  <si>
    <t>Children and youth</t>
  </si>
  <si>
    <t>Fishing</t>
  </si>
  <si>
    <t>Elderly</t>
  </si>
  <si>
    <t>Mining and quarrying</t>
  </si>
  <si>
    <t>Indigenous population</t>
  </si>
  <si>
    <t>Manufacturing</t>
  </si>
  <si>
    <t>Marginalized/minority communities</t>
  </si>
  <si>
    <t>Electricity, gas, steam and air conditioning supply</t>
  </si>
  <si>
    <t>Vulnerable health groups</t>
  </si>
  <si>
    <t>Water supply</t>
  </si>
  <si>
    <t>Low-income households</t>
  </si>
  <si>
    <t>Sewerage, waste management and remediation activities</t>
  </si>
  <si>
    <t>Outdoor workers</t>
  </si>
  <si>
    <t>Waste management</t>
  </si>
  <si>
    <t>Frontline workers</t>
  </si>
  <si>
    <t>Administrative and support service activities</t>
  </si>
  <si>
    <t>Other, please specify</t>
  </si>
  <si>
    <t>Public administration and defence; compulsory social security</t>
  </si>
  <si>
    <t>Conservation</t>
  </si>
  <si>
    <t>Construction</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</si>
  <si>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</si>
  <si>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</si>
  <si>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</si>
  <si>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</si>
  <si>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</si>
  <si>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</si>
  <si>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</si>
  <si>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Education</t>
  </si>
  <si>
    <t>Human health and social work activities</t>
  </si>
  <si>
    <t>Arts, entertainment and recreation</t>
  </si>
  <si>
    <t>Vulnerable population groups most exposed</t>
  </si>
  <si>
    <t>Did this hazard significantly impact your city before 2020?</t>
  </si>
  <si>
    <t>Current magnitude of impact of hazard</t>
  </si>
  <si>
    <t>Future change in frequency</t>
  </si>
  <si>
    <t>Future change in intensity</t>
  </si>
  <si>
    <t>&lt;10%</t>
  </si>
  <si>
    <t>High</t>
  </si>
  <si>
    <t>10-20%</t>
  </si>
  <si>
    <t>No</t>
  </si>
  <si>
    <t>Decreasing</t>
  </si>
  <si>
    <t>Medium-term (2026-2050)</t>
  </si>
  <si>
    <t>20-30%</t>
  </si>
  <si>
    <t>Do not know</t>
  </si>
  <si>
    <t>Medium</t>
  </si>
  <si>
    <t>None</t>
  </si>
  <si>
    <t>Long-term (after 2050)</t>
  </si>
  <si>
    <t>30-40%</t>
  </si>
  <si>
    <t>Medium Low</t>
  </si>
  <si>
    <t>Not known (not possible to define)</t>
  </si>
  <si>
    <t>Low</t>
  </si>
  <si>
    <t>Not expected to happen in the future</t>
  </si>
  <si>
    <t>50-60%</t>
  </si>
  <si>
    <t>60-70%</t>
  </si>
  <si>
    <t>Not expected to impact the city within the next 5 years</t>
  </si>
  <si>
    <t>70-80%</t>
  </si>
  <si>
    <t>90-100%</t>
  </si>
  <si>
    <t>Data is not available</t>
  </si>
  <si>
    <t>Factors that affect ability to adapt</t>
  </si>
  <si>
    <t>Degree to which this factor challenges/supports the adaptive capacity of your jurisdiction^</t>
  </si>
  <si>
    <t>Significantly challenges</t>
  </si>
  <si>
    <t>Somewhat challenges</t>
  </si>
  <si>
    <t>Significantly supports</t>
  </si>
  <si>
    <t>Moderately supports</t>
  </si>
  <si>
    <t>Somewhat supports</t>
  </si>
  <si>
    <t>Comments / Summary ข้อแนะนำ/สรุปย่อ</t>
  </si>
  <si>
    <t>Description รายละเอียดเกี่ยวกับเมือง</t>
  </si>
  <si>
    <r>
      <rPr>
        <b/>
        <sz val="10"/>
        <color rgb="FFFFFFFF"/>
        <rFont val="Arial"/>
        <family val="2"/>
      </rPr>
      <t>Data source(s)</t>
    </r>
  </si>
  <si>
    <t>Identify hazards and required data ประเภทภัยพิบัติและข้อมูลที่ต้องการ</t>
  </si>
  <si>
    <t xml:space="preserve">Historial and current trends </t>
  </si>
  <si>
    <t/>
  </si>
  <si>
    <r>
      <rPr>
        <sz val="10"/>
        <color rgb="FF000000"/>
        <rFont val="Arial"/>
        <family val="2"/>
      </rPr>
      <t xml:space="preserve">Meteorological Department;
Royal Irrigation Department;
Division of Water Supply, Hua Hin Town Municipal
Section of Disaster Prevention and Mitigation, Hua Hin Town Municipality </t>
    </r>
  </si>
  <si>
    <r>
      <rPr>
        <sz val="10"/>
        <color rgb="FF000000"/>
        <rFont val="Arial"/>
        <family val="2"/>
      </rPr>
      <t>1. Hua Hin Provincial Waterworks Authority
2. Provincial Waterworks Authority
3. Hua Hin Town Municipality</t>
    </r>
  </si>
  <si>
    <r>
      <rPr>
        <sz val="10"/>
        <color rgb="FF000000"/>
        <rFont val="Arial"/>
        <family val="2"/>
      </rPr>
      <t>1. Royal Thai Survey Department
2. Google Maps
3. Hydrographic Department, Royal Thai Navy
4. Meteorological Department</t>
    </r>
  </si>
  <si>
    <t xml:space="preserve">Commercial; 
Residential; 
Society / community &amp; culture; </t>
  </si>
  <si>
    <r>
      <rPr>
        <sz val="10"/>
        <color rgb="FF000000"/>
        <rFont val="Arial"/>
        <family val="2"/>
      </rPr>
      <t>Hua Hin Marine Rangers</t>
    </r>
  </si>
  <si>
    <r>
      <rPr>
        <sz val="10"/>
        <color rgb="FF000000"/>
        <rFont val="Arial"/>
        <family val="2"/>
      </rPr>
      <t>According to reports of the construction of public utilities, residential buildings, hotels, and condominiums, the increase has resulted in a consistent decrease in green space, such as the cutting of perennial trees along the highway to expand the road, and the resulting drought causes the tree to die.</t>
    </r>
  </si>
  <si>
    <r>
      <rPr>
        <sz val="10"/>
        <color rgb="FF000000"/>
        <rFont val="Arial"/>
        <family val="2"/>
      </rPr>
      <t>The loss of green space is anticipated to worsen in the short term, but not as significantly as urbanization. Continuous urbanization occurs, with urban growth and expansion taking place gradually rather than all at once.</t>
    </r>
  </si>
  <si>
    <r>
      <rPr>
        <sz val="10"/>
        <color rgb="FF000000"/>
        <rFont val="Arial"/>
        <family val="2"/>
      </rPr>
      <t>2021-Present</t>
    </r>
  </si>
  <si>
    <r>
      <rPr>
        <sz val="10"/>
        <color rgb="FF000000"/>
        <rFont val="Arial"/>
        <family val="2"/>
      </rPr>
      <t>1. The growing number of respiratory patients has an impact on public health services, as well as populations with pre-existing respiratory ailments.
2. Affecting visibility in aviation and parachute, limiting small aircraft from taking off and landing and making it impossible to pinpoint the exact location.</t>
    </r>
  </si>
  <si>
    <r>
      <rPr>
        <sz val="10"/>
        <color rgb="FF000000"/>
        <rFont val="Arial"/>
        <family val="2"/>
      </rPr>
      <t>1. The disappearance of some plants, including native plants.
2. The declining population and potential extinction of some aquatic animals, including serrated mud crabs and blue swimming crabs.
3. The migration of aquatic animals to other areas.</t>
    </r>
  </si>
  <si>
    <t xml:space="preserve">Commercial; 
Education; 
Food &amp; agriculture; 
Public health; 
Residential; 
Society / community &amp; culture; </t>
  </si>
  <si>
    <r>
      <rPr>
        <sz val="10"/>
        <color rgb="FF000000"/>
        <rFont val="Arial"/>
        <family val="2"/>
      </rPr>
      <t>Past 10-20 years</t>
    </r>
  </si>
  <si>
    <t>Climate Risk and Vulnerability Assessment for Hua Hin Town Municipality, Prachaupkeereekhan province, Thailand</t>
  </si>
  <si>
    <t>Hua Hin Town Municipality</t>
  </si>
  <si>
    <r>
      <rPr>
        <sz val="12"/>
        <color rgb="FF000000"/>
        <rFont val="Arial"/>
        <family val="2"/>
      </rPr>
      <t>Aeronautical Radio of Thailand
Faculty of Engineering, Rajamangala University of Technology Rattanakosin
Faculty of Industry and Technology, Rajamangala University of Technology Rattanakosin
Faculty of Animal Science and Agricultural Technology, Silpakorn University
Prachuap Khiri Khan Provincial Public Health Office
Chiva-Som Resorts, Hua Hin
Hua Hin Airport
Hua Hin-Cha Am Tourism Association
Sirindhorn International Environmental Park
Marine Rangers Volunteer Club
Sawang Hua Hin Thammasathan Rescue Foundation
Civil Defense Volunteers
Border Patrol Police, Naresuan Camp
Hua Hin Provincial Electricity Authority
Press</t>
    </r>
  </si>
  <si>
    <r>
      <rPr>
        <sz val="10"/>
        <color rgb="FF000000"/>
        <rFont val="Arial"/>
        <family val="2"/>
      </rPr>
      <t>1. Increased population, non-registed population, and tourists
2. The rate of growth and expansion of the town
3. The number of requests for water supply from the public 
4. The amount of raw water utilized in the production of municipal water supply</t>
    </r>
  </si>
  <si>
    <t>Other coastal events ; Coastal erosion</t>
  </si>
  <si>
    <r>
      <rPr>
        <sz val="10"/>
        <color rgb="FF000000"/>
        <rFont val="Arial"/>
        <family val="2"/>
      </rPr>
      <t xml:space="preserve">Weather information such as temperature, air humidity, rainfall
</t>
    </r>
  </si>
  <si>
    <r>
      <rPr>
        <sz val="10"/>
        <color rgb="FF000000"/>
        <rFont val="Arial"/>
        <family val="2"/>
      </rPr>
      <t>Hua Hin Provincial Waterworks Authority
Provincial Waterworks Authority</t>
    </r>
  </si>
  <si>
    <t>2012-2022</t>
  </si>
  <si>
    <r>
      <rPr>
        <sz val="10"/>
        <color rgb="FF000000"/>
        <rFont val="Arial"/>
        <family val="2"/>
      </rPr>
      <t xml:space="preserve">Following the country's resumption of tourism from COVID-19, Hua Hin Town started developing into more permanent and tourist residences, with the construction of residential buildings such as condominiums, hotels, and pool villas, and the opening of tourism-related businesses such as restaurants, spas, markets, etc. As a result, the demand for water is likely to rise.       </t>
    </r>
  </si>
  <si>
    <r>
      <rPr>
        <sz val="10"/>
        <color rgb="FF000000"/>
        <rFont val="Arial"/>
        <family val="2"/>
      </rPr>
      <t xml:space="preserve">1. Information on the city plan
2. Information on the forest areas in Hua Hin town
3. Information on land usage
4. Information on land and building tax
5. Information on obtaining a construction permit
6. Information on the Environmental Impact Assessment Report
7. Information on urban green spaces
</t>
    </r>
  </si>
  <si>
    <r>
      <rPr>
        <sz val="10"/>
        <color rgb="FF000000"/>
        <rFont val="Arial"/>
        <family val="2"/>
      </rPr>
      <t>Section of Disaster Prevention and Mitigation, Hua Hin Town Municipality 
Aeronautical Radio</t>
    </r>
  </si>
  <si>
    <r>
      <rPr>
        <sz val="10"/>
        <color rgb="FF000000"/>
        <rFont val="Arial"/>
        <family val="2"/>
      </rPr>
      <t>Hua Hin has never had catastrophic drought since it is a coastal city with land and sea breezes that serve to alleviate the heat, yet the area experiences drought due to a lack of natural precipitation.</t>
    </r>
  </si>
  <si>
    <r>
      <rPr>
        <sz val="10"/>
        <color rgb="FF000000"/>
        <rFont val="Arial"/>
        <family val="2"/>
      </rPr>
      <t>The weather in Hua Hin is becoming warmer, and the amount of rainfall is decreasing. Furthermore, Hua Hin's water catchments are not as developed as they should be, therefore the area is predicted to endure drought in the near future.</t>
    </r>
  </si>
  <si>
    <r>
      <rPr>
        <sz val="10"/>
        <color rgb="FF000000"/>
        <rFont val="Arial"/>
        <family val="2"/>
      </rPr>
      <t>Division of Public Works, Hua Hin Town Municipality
Map of green areas in the green area self-reporting system developed by the Department of Environmental Quality Promotion</t>
    </r>
  </si>
  <si>
    <r>
      <rPr>
        <sz val="10"/>
        <color rgb="FF000000"/>
        <rFont val="Arial"/>
        <family val="2"/>
      </rPr>
      <t>1. Information on the Air Quality Index (AQI)
2. Information on the patients related to the respiratory system</t>
    </r>
  </si>
  <si>
    <r>
      <rPr>
        <sz val="10"/>
        <color rgb="FF000000"/>
        <rFont val="Arial"/>
        <family val="2"/>
      </rPr>
      <t>1. Information on the type and number of plants such as mangrove plants
2. Information on the number and type of aquatic animals (Freshwater/Saltwater)
3. Weather information
4. Tidal report information
5. Sea water temperature information</t>
    </r>
  </si>
  <si>
    <r>
      <rPr>
        <sz val="10"/>
        <color rgb="FF000000"/>
        <rFont val="Arial"/>
        <family val="2"/>
      </rPr>
      <t xml:space="preserve">Hua Hin Marine Rangers
Sirindhorn International Environmental Park
Provincial Office of Fisheries
Provincial Forestry/Provincial Office of Natural Resources and Environment
</t>
    </r>
  </si>
  <si>
    <t>2020-2023</t>
  </si>
  <si>
    <r>
      <rPr>
        <sz val="10"/>
        <color rgb="FF000000"/>
        <rFont val="Arial"/>
        <family val="2"/>
      </rPr>
      <t xml:space="preserve">The monsoon storms are forecast to strengthen, impacting the power of the waves that will reach the coastline, and if no measures to restrict the building of the beach or along the coast are implemented, the shoreline is likely to be more severely eroded. </t>
    </r>
  </si>
  <si>
    <t>Other coastal events; coastal erosion</t>
  </si>
  <si>
    <t>Persons living in sub-standard housing
Marginalized/minority communities</t>
  </si>
  <si>
    <r>
      <rPr>
        <sz val="10"/>
        <color rgb="FF000000"/>
        <rFont val="Arial"/>
        <family val="2"/>
      </rPr>
      <t xml:space="preserve">Self reporting system for green spaces 
Division of Public Health and Environment, Hua Hin Town Municipality </t>
    </r>
  </si>
  <si>
    <t>2017-2022</t>
  </si>
  <si>
    <r>
      <rPr>
        <sz val="10"/>
        <color rgb="FF000000"/>
        <rFont val="Arial"/>
        <family val="2"/>
      </rPr>
      <t>1. Air quality report from air quality monitoring stations of the Pollution Control Department 
2. Air quality report from the Dust Boy detector installed in Hua Hin
3. Number of flights landing at Hua Hin Airport
4. Weather data from aeronautical radio</t>
    </r>
  </si>
  <si>
    <r>
      <rPr>
        <sz val="10"/>
        <color rgb="FF000000"/>
        <rFont val="Arial"/>
        <family val="2"/>
      </rPr>
      <t xml:space="preserve">1. The business sector - the food and agriculture sector - the social, community, and cultural sectors that affect food security may face a shortage of raw materials for production, affecting business operations and living by raising the cost of doing business, increasing household expenses, and discouraging tourists from visiting due to the very high cost of living caused by the cost of imported raw materials.
2. The education industry is impacted by a lack of natural learning resources and biodiversity. Children and adolescents grow up disconnected from nature, resulting in a new way of life and society that is likely to shift drastically.  </t>
    </r>
  </si>
  <si>
    <r>
      <rPr>
        <sz val="10"/>
        <color rgb="FF000000"/>
        <rFont val="Arial"/>
        <family val="2"/>
      </rPr>
      <t>1. Mangrove Forest Management Unit, Prachuap Khiri Khan
2. Provincial Office of Fisheries
3. Hua Hin Marine Rangers
4. Village sages</t>
    </r>
  </si>
  <si>
    <r>
      <rPr>
        <sz val="10"/>
        <color rgb="FF000000"/>
        <rFont val="Arial"/>
        <family val="2"/>
      </rPr>
      <t>Multiple sectors in the area, especially vulnerable populations affected by the disaster, continue to face information access barriers. If information is received fast and correctly, it will aid in a decrease of harm against these groups.</t>
    </r>
  </si>
  <si>
    <r>
      <rPr>
        <sz val="10"/>
        <color rgb="FF000000"/>
        <rFont val="Arial"/>
        <family val="2"/>
      </rPr>
      <t xml:space="preserve">Coastal erosion problems are caused by the construction of fish bridges, wave barriers, and breakwaters, which alter the coastal balance by obstructing natural sand flow along beaches, resulting in the loss of beach areas. </t>
    </r>
  </si>
  <si>
    <r>
      <rPr>
        <sz val="10"/>
        <color rgb="FF000000"/>
        <rFont val="Arial"/>
        <family val="2"/>
      </rPr>
      <t xml:space="preserve">Rapid urbanization is a key obstacle to preserving the economic, social, and environmental balance in Hua Hin Town Municipality since it is a tourist destination. Investing in green infrastructure such as public parks becomes more challenging when land prices are high. </t>
    </r>
  </si>
  <si>
    <r>
      <rPr>
        <sz val="10"/>
        <color rgb="FF000000"/>
        <rFont val="Arial"/>
        <family val="2"/>
      </rPr>
      <t>Policy Statement by Mr. Nopporn Wutthikul, Mayor of Hua Hin Town
to the Hua Hin Town Council 
https://www.huahin.go.th/new/content/speech</t>
    </r>
  </si>
  <si>
    <r>
      <rPr>
        <sz val="10"/>
        <color rgb="FF000000"/>
        <rFont val="Arial"/>
        <family val="2"/>
      </rPr>
      <t>General information of the municipality https://www.huahin.go.th/new/content/general</t>
    </r>
  </si>
  <si>
    <r>
      <rPr>
        <u/>
        <sz val="11"/>
        <color rgb="FF8084B5"/>
        <rFont val="Calibri"/>
        <family val="2"/>
      </rPr>
      <t>www.nrct.go.th/file:///C:/Users/AA/Downloads/Fulltext%234.pdf</t>
    </r>
  </si>
  <si>
    <r>
      <rPr>
        <sz val="12"/>
        <color rgb="FF000000"/>
        <rFont val="Arial"/>
        <family val="2"/>
      </rPr>
      <t>Prachuap Khiri Khan Provincial Public Health Office</t>
    </r>
  </si>
  <si>
    <r>
      <rPr>
        <sz val="12"/>
        <color rgb="FF000000"/>
        <rFont val="Arial"/>
        <family val="2"/>
      </rPr>
      <t>Chiva-Som Resorts, Hua Hin</t>
    </r>
  </si>
  <si>
    <r>
      <rPr>
        <sz val="12"/>
        <color rgb="FF000000"/>
        <rFont val="Arial"/>
        <family val="2"/>
      </rPr>
      <t>Hua Hin Airport</t>
    </r>
  </si>
  <si>
    <r>
      <rPr>
        <sz val="12"/>
        <color rgb="FF000000"/>
        <rFont val="Arial"/>
        <family val="2"/>
      </rPr>
      <t>Hua Hin-Cha Am Tourism Association</t>
    </r>
  </si>
  <si>
    <r>
      <rPr>
        <sz val="12"/>
        <color rgb="FF000000"/>
        <rFont val="Arial"/>
        <family val="2"/>
      </rPr>
      <t>Sirindhorn International Environmental Park</t>
    </r>
  </si>
  <si>
    <r>
      <rPr>
        <sz val="12"/>
        <color rgb="FF000000"/>
        <rFont val="Arial"/>
        <family val="2"/>
      </rPr>
      <t>Marine Rangers Volunteer Club</t>
    </r>
  </si>
  <si>
    <r>
      <rPr>
        <sz val="12"/>
        <color rgb="FF000000"/>
        <rFont val="Arial"/>
        <family val="2"/>
      </rPr>
      <t>Sawang Hua Hin Thammasathan Rescue Foundation</t>
    </r>
  </si>
  <si>
    <r>
      <rPr>
        <sz val="12"/>
        <color rgb="FF000000"/>
        <rFont val="Arial"/>
        <family val="2"/>
      </rPr>
      <t>Civil Defense Volunteers</t>
    </r>
  </si>
  <si>
    <r>
      <rPr>
        <sz val="12"/>
        <color rgb="FF000000"/>
        <rFont val="Arial"/>
        <family val="2"/>
      </rPr>
      <t>Border Patrol Police, Naresuan Camp</t>
    </r>
  </si>
  <si>
    <r>
      <rPr>
        <sz val="12"/>
        <color rgb="FF000000"/>
        <rFont val="Arial"/>
        <family val="2"/>
      </rPr>
      <t>Hua Hin Provincial Electricity Authority</t>
    </r>
  </si>
  <si>
    <r>
      <rPr>
        <sz val="12"/>
        <color rgb="FF000000"/>
        <rFont val="Arial"/>
        <family val="2"/>
      </rPr>
      <t>Press</t>
    </r>
  </si>
  <si>
    <r>
      <rPr>
        <sz val="12"/>
        <color rgb="FF000000"/>
        <rFont val="Arial"/>
        <family val="2"/>
      </rPr>
      <t xml:space="preserve">On March 17, 2023, the Hua Hin Town Municipality held a meeting of representatives from various stakeholders in preparation for the CRVA assessment. Mr. Kitti Fuengfu, Secretary to the Mayor, presided over the meeting, which included representatives from various departments of Hua Hin Town Municipality as well as representatives from various sectors in Hua Hin, including the private sector, the public sector, government agencies, state enterprises, private entrepreneurs, border patrol police, educational institutions, and natural resource conservation agencies. </t>
    </r>
  </si>
  <si>
    <r>
      <rPr>
        <sz val="10"/>
        <color rgb="FF000000"/>
        <rFont val="Arial"/>
        <family val="2"/>
      </rPr>
      <t xml:space="preserve">The service sector from tourism is the major economic engine of Hua Hin Town since there have been key tourist attractions in the past, such as Hua Hin Beach, and currently, there are many tourist attractions constructed that have a lot of both Thai and foreign visitors coming. Traveling is made easier by the availability of all modes of transportation, yet the community's traditional occupations include agriculture and fishing. 
The social aspect is that of a dense urban community, but there is a calm society and organized land usage. The Hua Hin community is placed on two sides, Petchkasem Road and the coastline, due to the location of the Klai Kangwon Palace. The seaside community has evolved into a shopping district with entertainment spots and guesthouses. </t>
    </r>
  </si>
  <si>
    <r>
      <rPr>
        <sz val="10"/>
        <color rgb="FF000000"/>
        <rFont val="Arial"/>
        <family val="2"/>
      </rPr>
      <t>Hua Hin, the town of happiness, is the goal for the town's growth. The mayor of Hua Hin announced that the town's economic policy is to encourage employment creation and income development for well-being based on the sufficiency economy concept. By concentrating on connecting the hotel business network, tourism business operators, hospitals, department stores, food courts, restaurants, and related businesses join together to design natural, cultural, and food tourism, linking health tourism and medical services, promoting local and international food festivals, displaying cultural and local knowledge, promoting and supporting community-based tourism, music festivals, and becoming an event and a countdown town. Promote careers based on the area's capital bases and develop a network of cultural products and local wisdom, create a community product trading system using digital technology, create landmarks, new tourism sources, create a skywalk at Hin Lek Fai Mountain, cultural grounds, public activities, irrigation canals, develop the royal project to be a unique tourist attraction of the city, promote the establishment of Green Hotels, Green Health Hotels, develop and conserve natural capital to remain legendary and a place to revive the past, is a clean, convenient tourist destination, safe, accessible, aimed at accommodating high-quality tourists, and green and eco-tour groups.</t>
    </r>
  </si>
  <si>
    <r>
      <rPr>
        <sz val="10"/>
        <color rgb="FF000000"/>
        <rFont val="Arial"/>
        <family val="2"/>
      </rPr>
      <t xml:space="preserve"> The town of Hua Hin is situated in Hua Hin District, which is east of Prachuap Khiri Khan Province and adjacent to the Gulf of Thailand. The region is rectangular in form, mountainous in the west, and falls steeply towards the Gulf of Thailand. With Petchkasem Road, Hua Hin Town Municipality covers an area of 86.36 square kilometers or 53,975 rai. (Highway No. 4) runs from north to south and is approximately 22 kilometers long, 90 kilometers from Prachuap Khiri Khan Province and 195 kilometers from Bangkok. Forests and quartz stone minerals are major natural resources.
Hua Hin Town Municipality is a medium-sized municipality comprised of 40 villages. The administration of the municipality is divided to 12 departments, including the Bureau of Public Works, the Division of Sanitary Works, and the Division of Public Health and Environment. The Section of Disaster Prevention and Mitigation at the Municipal Clerk's Office is in charge of disaster response.</t>
    </r>
  </si>
  <si>
    <r>
      <rPr>
        <sz val="10"/>
        <color rgb="FF000000"/>
        <rFont val="Arial"/>
        <family val="2"/>
      </rPr>
      <t xml:space="preserve">Hua Hin Town Municipality has a municipal water supply facility that buys raw water from the Pranburi Dam in Phetchaburi Province and then distributes it via pipes. During the resumption of regular tourism after COVID-19, there has been an upsurge in demand for water from both residents' houses and the hotel and service sectors in the area. </t>
    </r>
  </si>
  <si>
    <r>
      <rPr>
        <sz val="10"/>
        <color rgb="FF000000"/>
        <rFont val="Arial"/>
        <family val="2"/>
      </rPr>
      <t xml:space="preserve">1. Aerial images of Hua Hin-Cha Am beaches from the past to the present
2. Data on wave height and strength
3. Amount of rainfall
4. Amount of running water (canal water)
5. Wind speed </t>
    </r>
  </si>
  <si>
    <r>
      <rPr>
        <sz val="10"/>
        <color rgb="FF000000"/>
        <rFont val="Arial"/>
        <family val="2"/>
      </rPr>
      <t>The problem of air pollution tends to increase, especially in the late winter and the beginning of the dry season, due to the high pressure air that blows dust from the north into the Hua Hin district and should be more severe from tourism activities in the town that has recovered again.</t>
    </r>
  </si>
  <si>
    <r>
      <rPr>
        <sz val="10"/>
        <color rgb="FF000000"/>
        <rFont val="Arial"/>
        <family val="2"/>
      </rPr>
      <t>Environmental and Pollution Control Office …
Prachuap Khiri Khan Provincial Office of Natural Resources and Environment
Prachuap Khiri Khan Provincial Public Health Office
Division of Public Health and Environment, Hua Hin Town Municipality 
Section of Disaster Prevention and Mitigation, Hua Hin Town Municipality 
Hua Hin Airport
Aeronautical Radio of Hua Hin
Local hospitals</t>
    </r>
  </si>
  <si>
    <r>
      <rPr>
        <sz val="10"/>
        <color rgb="FF000000"/>
        <rFont val="Arial"/>
        <family val="2"/>
      </rPr>
      <t>During February-March 2023, PM2.5 levels are likely to be high enough to need monitoring. This issue has never occurred in the area, although it might be triggered by climate change issues caused by high air pressure. Low temperatures spread from the north of Thailand, causing PM 2.5 dust to be transported in the area, but due to the western and eastern winds blowing out to sea, conditions will return to normal in March.</t>
    </r>
  </si>
  <si>
    <r>
      <rPr>
        <sz val="10"/>
        <color rgb="FF000000"/>
        <rFont val="Arial"/>
        <family val="2"/>
      </rPr>
      <t>Because Hua Hin is a tourist destination, there is a high demand for raw materials for cooking, and natural green spaces such as mangrove forests that are disappearing due to urban expansion. The private sector in the paper business is now working with many authorities to save the remaining section of the mangrove forest in Hua Hin surrounding Khao Krailas Temple.</t>
    </r>
  </si>
  <si>
    <r>
      <rPr>
        <sz val="10"/>
        <color rgb="FF000000"/>
        <rFont val="Arial"/>
        <family val="2"/>
      </rPr>
      <t>An appealing tourist city is one that is distinct, tidy, clean, and shady, with public places for the recreation of people of all ages. The absence of green space has an impact on city dwellers, particularly children and adolescents who lack natural learning resources.</t>
    </r>
  </si>
  <si>
    <r>
      <rPr>
        <sz val="10"/>
        <color rgb="FF000000"/>
        <rFont val="Arial"/>
        <family val="2"/>
      </rPr>
      <t>Local labor and fishing communities with homes and businesses near the shore may be harmed by coastal erosion, forcing them to migrate.</t>
    </r>
  </si>
  <si>
    <r>
      <rPr>
        <sz val="10"/>
        <color rgb="FF000000"/>
        <rFont val="Arial"/>
        <family val="2"/>
      </rPr>
      <t>Water is the most vital aspect, especially in popular tourist destinations such as Hua Hin. Water scarcity would have an impact on the everyday lives of people of all ages, vulnerable groups, including the hotel and tourism sectors.</t>
    </r>
  </si>
  <si>
    <r>
      <rPr>
        <sz val="10"/>
        <color rgb="FF000000"/>
        <rFont val="Arial"/>
        <family val="2"/>
      </rPr>
      <t>Drought has continued to generate a water deficit for human consumption. The tourism industry has been impacted by the drop in tourists, which has had a direct impact on the economy of Hua Hin.</t>
    </r>
  </si>
  <si>
    <r>
      <rPr>
        <sz val="10"/>
        <color rgb="FF000000"/>
        <rFont val="Arial"/>
        <family val="2"/>
      </rPr>
      <t>Hua Hin Town Municipality has gained support from all sections of the community in order to build the town. This gathering clearly drew the attention of the parties invited to brainstorm ideas and join the working group in the future.</t>
    </r>
  </si>
  <si>
    <r>
      <rPr>
        <sz val="10"/>
        <color rgb="FF000000"/>
        <rFont val="Arial"/>
        <family val="2"/>
      </rPr>
      <t xml:space="preserve">Being a tourist city has an impact on land values and raises the expense of living. The cost of living rises during a recession, impacting low-income earners who may require budget support to handle such challenges. As a result, disaster response investment may become less important. </t>
    </r>
  </si>
  <si>
    <r>
      <rPr>
        <sz val="10"/>
        <color rgb="FF000000"/>
        <rFont val="Arial"/>
        <family val="2"/>
      </rPr>
      <t>Local governments have the ability to drive until they acquire the necessary funds to address the issues. For example, improving the water supply system to satisfy continuous demand.
Furthermore, government agencies cooperate to provide fundamental public services, including drinking water, with the Provincial Waterworks Authority supplying water in some places when it is scarce.</t>
    </r>
  </si>
  <si>
    <r>
      <rPr>
        <sz val="10"/>
        <color rgb="FF000000"/>
        <rFont val="Arial"/>
        <family val="2"/>
      </rPr>
      <t xml:space="preserve">The raw water pipeline for tap water production is an essential infrastructure of Hua Hin, as the volume of raw water for tap water production is now insufficient for the non-registered population as well as the growing tourists. In addition to the increased demand for water from residential construction, there is a need for improvements, repairs, and extension of water pipes to meet the demand.   </t>
    </r>
  </si>
  <si>
    <r>
      <rPr>
        <sz val="10"/>
        <color rgb="FF000000"/>
        <rFont val="Arial"/>
        <family val="2"/>
      </rPr>
      <t>Utilization planning that considers the balance between development and conservation will be a useful tool in preserving and increasing urban green spaces. City administrators are responsible for managing and enforcing urban planning laws to successfully maintain the percentage of land usage according to the established objectives, particularly the urban green space.</t>
    </r>
  </si>
  <si>
    <r>
      <rPr>
        <sz val="10"/>
        <color rgb="FF000000"/>
        <rFont val="Arial"/>
        <family val="2"/>
      </rPr>
      <t>Hua Hin is well prepared to deal with the effects of climate change, both in terms of human and financial resources. There are educational institutions that are willing to provide academic assistance to local governments and communities, and a private business sector that is innovative and eager to assist society, as a result, it is an outstanding supporting factor.</t>
    </r>
  </si>
  <si>
    <r>
      <rPr>
        <sz val="10"/>
        <color rgb="FF000000"/>
        <rFont val="Arial"/>
        <family val="2"/>
      </rPr>
      <t>Hua Hin has one of the greatest levels of security in the country, with regulated traffic, the town orderliness, and a well-integrated custodial security system, as it is the location of the Klai Kangwon Palace. The multi-agency operation of security agencies, as well as the presence of military and police units in the nearby vicinity, are among the top priorities in this town when dealing with an event or disaster.</t>
    </r>
  </si>
  <si>
    <r>
      <rPr>
        <sz val="10"/>
        <color rgb="FF000000"/>
        <rFont val="Arial"/>
        <family val="2"/>
      </rPr>
      <t>Hua Hin's inadequate water supplies limit urban growth and pose a significant challenge to urban development. As a result, using underused water resources in the town as reserves for water consumption and disaster safety should be a crucial concern for sustainable urban development.</t>
    </r>
  </si>
  <si>
    <r>
      <rPr>
        <sz val="10"/>
        <color rgb="FF000000"/>
        <rFont val="Arial"/>
        <family val="2"/>
      </rPr>
      <t>Coastal erosion on Hua Hin-Cha-am beach is caused by both natural monsoon wind strengthening and man-made fishing bridge building, which causes waves to alter from their original direction, resulting in coastal erosion.</t>
    </r>
  </si>
  <si>
    <r>
      <t xml:space="preserve">Title of assessment </t>
    </r>
    <r>
      <rPr>
        <i/>
        <sz val="14"/>
        <color rgb="FFFFFFFF"/>
        <rFont val="Arial"/>
        <family val="2"/>
      </rPr>
      <t xml:space="preserve">
</t>
    </r>
    <r>
      <rPr>
        <i/>
        <sz val="11"/>
        <color rgb="FFFFFFFF"/>
        <rFont val="Arial"/>
        <family val="2"/>
      </rPr>
      <t>Please provide a title e.g. 'Climate Risk and Vulnerability Assessment for [city name]'</t>
    </r>
    <r>
      <rPr>
        <b/>
        <sz val="11"/>
        <color rgb="FFFFFFFF"/>
        <rFont val="Arial"/>
        <family val="2"/>
      </rPr>
      <t xml:space="preserve"> </t>
    </r>
  </si>
  <si>
    <r>
      <t xml:space="preserve">Year 
</t>
    </r>
    <r>
      <rPr>
        <i/>
        <sz val="11"/>
        <color rgb="FFFFFFFF"/>
        <rFont val="Arial"/>
        <family val="2"/>
      </rPr>
      <t>Year of assessment</t>
    </r>
  </si>
  <si>
    <r>
      <t xml:space="preserve">Boundary of assessment 
</t>
    </r>
    <r>
      <rPr>
        <i/>
        <sz val="11"/>
        <color rgb="FFFFFFFF"/>
        <rFont val="Arial"/>
        <family val="2"/>
      </rPr>
      <t>Please select the boundary of assessment relative to the city boundary</t>
    </r>
  </si>
  <si>
    <r>
      <t xml:space="preserve">Primary author(s) 
</t>
    </r>
    <r>
      <rPr>
        <i/>
        <sz val="11"/>
        <color rgb="FFFFFFFF"/>
        <rFont val="Arial"/>
        <family val="2"/>
      </rPr>
      <t>Who is the responsible party compiling this CRVA?</t>
    </r>
    <r>
      <rPr>
        <i/>
        <sz val="12"/>
        <color rgb="FFFFFFFF"/>
        <rFont val="Arial"/>
        <family val="2"/>
      </rPr>
      <t xml:space="preserve"> </t>
    </r>
  </si>
  <si>
    <r>
      <rPr>
        <b/>
        <sz val="12"/>
        <color rgb="FFFFFFFF"/>
        <rFont val="Arial"/>
        <family val="2"/>
      </rPr>
      <t xml:space="preserve">Social and economic data </t>
    </r>
    <r>
      <rPr>
        <b/>
        <sz val="10"/>
        <color rgb="FFFFFFFF"/>
        <rFont val="Arial"/>
        <family val="2"/>
      </rPr>
      <t xml:space="preserve">
</t>
    </r>
    <r>
      <rPr>
        <i/>
        <sz val="8"/>
        <color rgb="FFFFFFFF"/>
        <rFont val="Arial"/>
        <family val="2"/>
      </rPr>
      <t>Please describe the city’s demographic and socio-economic context including data e.g. population, GDP</t>
    </r>
  </si>
  <si>
    <r>
      <rPr>
        <b/>
        <sz val="12"/>
        <color rgb="FFFFFFFF"/>
        <rFont val="Arial"/>
        <family val="2"/>
      </rPr>
      <t xml:space="preserve">Trends / Projections </t>
    </r>
    <r>
      <rPr>
        <b/>
        <sz val="10"/>
        <color rgb="FFFFFFFF"/>
        <rFont val="Arial"/>
        <family val="2"/>
      </rPr>
      <t xml:space="preserve">
</t>
    </r>
    <r>
      <rPr>
        <i/>
        <sz val="8"/>
        <color rgb="FFFFFFFF"/>
        <rFont val="Arial"/>
        <family val="2"/>
      </rPr>
      <t>Please describe any trends and/or information on social and economic projections for the city</t>
    </r>
  </si>
  <si>
    <r>
      <rPr>
        <b/>
        <sz val="12"/>
        <color rgb="FFFFFFFF"/>
        <rFont val="Arial"/>
        <family val="2"/>
      </rPr>
      <t>Administrative and physical geography as relevant to climate change</t>
    </r>
    <r>
      <rPr>
        <b/>
        <sz val="10"/>
        <color rgb="FFFFFFFF"/>
        <rFont val="Arial"/>
        <family val="2"/>
      </rPr>
      <t xml:space="preserve">
</t>
    </r>
    <r>
      <rPr>
        <i/>
        <sz val="8"/>
        <color rgb="FFFFFFFF"/>
        <rFont val="Arial"/>
        <family val="2"/>
      </rPr>
      <t>Please describe the current administrative and physical geography as relevant to climate change (e.g. coastal; inland; fluvial; topography; elevation)</t>
    </r>
  </si>
  <si>
    <r>
      <rPr>
        <b/>
        <sz val="12"/>
        <color rgb="FFFFFFFF"/>
        <rFont val="Arial"/>
        <family val="2"/>
      </rPr>
      <t xml:space="preserve">Map / pictures of city </t>
    </r>
    <r>
      <rPr>
        <b/>
        <sz val="10"/>
        <color rgb="FFFFFFFF"/>
        <rFont val="Arial"/>
        <family val="2"/>
      </rPr>
      <t xml:space="preserve">
</t>
    </r>
    <r>
      <rPr>
        <i/>
        <sz val="8"/>
        <color rgb="FFFFFFFF"/>
        <rFont val="Arial"/>
        <family val="2"/>
      </rPr>
      <t>Please add any maps and pictures to give an idea of your city</t>
    </r>
  </si>
  <si>
    <r>
      <rPr>
        <b/>
        <sz val="14"/>
        <color rgb="FFFFFFFF"/>
        <rFont val="Arial"/>
        <family val="2"/>
      </rPr>
      <t>Other stakeholders</t>
    </r>
    <r>
      <rPr>
        <b/>
        <sz val="16"/>
        <color rgb="FFFFFFFF"/>
        <rFont val="Arial"/>
        <family val="2"/>
      </rPr>
      <t xml:space="preserve">
</t>
    </r>
    <r>
      <rPr>
        <i/>
        <sz val="11"/>
        <color rgb="FFFFFFFF"/>
        <rFont val="Arial"/>
        <family val="2"/>
      </rPr>
      <t>Please list the relevant stakeholders for the assessment</t>
    </r>
    <r>
      <rPr>
        <b/>
        <sz val="11"/>
        <color rgb="FFFFFFFF"/>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</si>
</sst>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charset val="134"/>
      <scheme val="minor"/>
    </font>
    <font>
      <sz val="10"/>
      <color theme="1"/>
      <name val="Arial"/>
      <family val="2"/>
    </font>
    <font>
      <sz val="8"/>
      <color rgb="FF485464"/>
      <name val="Arial"/>
      <family val="2"/>
    </font>
    <font>
      <b/>
      <sz val="10"/>
      <color rgb="FFFFFFFF"/>
      <name val="Calibri"/>
      <family val="2"/>
      <scheme val="minor"/>
    </font>
    <font>
      <i/>
      <sz val="11"/>
      <color theme="1"/>
      <name val="Calibri"/>
      <family val="2"/>
      <scheme val="minor"/>
    </font>
    <font>
      <u/>
      <sz val="11"/>
      <color theme="10"/>
      <name val="Calibri"/>
      <family val="2"/>
      <scheme val="minor"/>
    </font>
    <font>
      <b/>
      <sz val="14"/>
      <color rgb="FFFFFFFF"/>
      <name val="Arial"/>
      <family val="2"/>
    </font>
    <font>
      <i/>
      <sz val="14"/>
      <color rgb="FFFFFFFF"/>
      <name val="Arial"/>
      <family val="2"/>
    </font>
    <font>
      <sz val="12"/>
      <name val="Arial"/>
      <family val="2"/>
    </font>
    <font>
      <b/>
      <sz val="12"/>
      <color rgb="FFFFFFFF"/>
      <name val="Arial"/>
      <family val="2"/>
    </font>
    <font>
      <sz val="14"/>
      <color theme="1"/>
      <name val="Arial"/>
      <family val="2"/>
    </font>
    <font>
      <i/>
      <sz val="12"/>
      <color rgb="FFFFFFFF"/>
      <name val="Arial"/>
      <family val="2"/>
    </font>
    <font>
      <b/>
      <sz val="16"/>
      <color rgb="FFFFFFFF"/>
      <name val="Arial"/>
      <family val="2"/>
    </font>
    <font>
      <i/>
      <sz val="11"/>
      <color rgb="FFFFFFFF"/>
      <name val="Arial"/>
      <family val="2"/>
    </font>
    <font>
      <b/>
      <sz val="11"/>
      <color rgb="FFFFFFFF"/>
      <name val="Arial"/>
      <family val="2"/>
    </font>
    <font>
      <b/>
      <sz val="10"/>
      <color rgb="FFFFFFFF"/>
      <name val="Arial"/>
      <family val="2"/>
    </font>
    <font>
      <i/>
      <sz val="10"/>
      <color theme="1"/>
      <name val="Arial"/>
      <family val="2"/>
    </font>
    <font>
      <i/>
      <sz val="8"/>
      <color rgb="FFFFFFFF"/>
      <name val="Arial"/>
      <family val="2"/>
    </font>
    <font>
      <u/>
      <sz val="10"/>
      <color theme="10"/>
      <name val="Arial"/>
      <family val="2"/>
    </font>
    <font>
      <i/>
      <sz val="10"/>
      <color rgb="FFFFFFFF"/>
      <name val="Arial"/>
      <family val="2"/>
    </font>
    <font>
      <i/>
      <sz val="11"/>
      <color theme="7"/>
      <name val="Arial"/>
      <family val="2"/>
    </font>
    <font>
      <b/>
      <i/>
      <sz val="11"/>
      <color theme="7"/>
      <name val="Arial"/>
      <family val="2"/>
    </font>
    <font>
      <b/>
      <sz val="16"/>
      <color theme="8"/>
      <name val="Arial"/>
      <family val="2"/>
    </font>
    <font>
      <b/>
      <i/>
      <sz val="11"/>
      <color theme="9"/>
      <name val="Arial"/>
      <family val="2"/>
    </font>
    <font>
      <b/>
      <i/>
      <sz val="11"/>
      <color rgb="FFFF6600"/>
      <name val="Arial"/>
      <family val="2"/>
    </font>
    <font>
      <b/>
      <i/>
      <sz val="11"/>
      <color theme="2"/>
      <name val="Arial"/>
      <family val="2"/>
    </font>
    <font>
      <b/>
      <i/>
      <sz val="11"/>
      <color rgb="FF00B050"/>
      <name val="Arial"/>
      <family val="2"/>
    </font>
    <font>
      <b/>
      <sz val="8"/>
      <color rgb="FFFFFFFF"/>
      <name val="Arial"/>
      <family val="2"/>
    </font>
    <font>
      <sz val="10"/>
      <name val="Arial"/>
      <family val="2"/>
    </font>
    <font>
      <sz val="10"/>
      <color theme="4"/>
      <name val="Arial"/>
      <family val="2"/>
    </font>
    <font>
      <i/>
      <sz val="10"/>
      <color theme="1" tint="0.49995422223578601"/>
      <name val="Arial"/>
      <family val="2"/>
    </font>
    <font>
      <i/>
      <sz val="11"/>
      <name val="Calibri"/>
      <family val="2"/>
      <scheme val="minor"/>
    </font>
    <font>
      <sz val="8"/>
      <color theme="1"/>
      <name val="Arial"/>
      <family val="2"/>
    </font>
    <font>
      <sz val="12"/>
      <color theme="1"/>
      <name val="Arial"/>
      <family val="2"/>
    </font>
    <font>
      <sz val="10"/>
      <color rgb="FF000000"/>
      <name val="Arial"/>
      <family val="2"/>
    </font>
    <font>
      <u/>
      <sz val="11"/>
      <color rgb="FF8084B5"/>
      <name val="Calibri"/>
      <family val="2"/>
    </font>
    <font>
      <sz val="12"/>
      <color rgb="FF000000"/>
      <name val="Arial"/>
      <family val="2"/>
    </font>
  </fonts>
  <fills count="20">
    <fill>
      <patternFill patternType="none"/>
    </fill>
    <fill>
      <patternFill patternType="gray125"/>
    </fill>
    <fill>
      <patternFill patternType="solid">
        <fgColor rgb="FF585B9A"/>
        <bgColor indexed="64"/>
      </patternFill>
    </fill>
    <fill>
      <patternFill patternType="solid">
        <fgColor theme="7"/>
        <bgColor indexed="64"/>
      </patternFill>
    </fill>
    <fill>
      <patternFill patternType="solid">
        <fgColor theme="6"/>
        <bgColor indexed="64"/>
      </patternFill>
    </fill>
    <fill>
      <patternFill patternType="solid">
        <fgColor rgb="FFFF6600"/>
        <bgColor indexed="64"/>
      </patternFill>
    </fill>
    <fill>
      <patternFill patternType="solid">
        <fgColor rgb="FFFFF6D9"/>
        <bgColor indexed="64"/>
      </patternFill>
    </fill>
    <fill>
      <patternFill patternType="solid">
        <fgColor theme="5" tint="0.79995117038483843"/>
        <bgColor indexed="64"/>
      </patternFill>
    </fill>
    <fill>
      <patternFill patternType="solid">
        <fgColor theme="9"/>
        <bgColor indexed="64"/>
      </patternFill>
    </fill>
    <fill>
      <patternFill patternType="solid">
        <fgColor rgb="FF92D050"/>
        <bgColor indexed="64"/>
      </patternFill>
    </fill>
    <fill>
      <patternFill patternType="solid">
        <fgColor rgb="FFEDF7E1"/>
        <bgColor indexed="64"/>
      </patternFill>
    </fill>
    <fill>
      <patternFill patternType="solid">
        <fgColor rgb="FFE7F5FF"/>
        <bgColor indexed="64"/>
      </patternFill>
    </fill>
    <fill>
      <patternFill patternType="solid">
        <fgColor theme="2"/>
        <bgColor indexed="64"/>
      </patternFill>
    </fill>
    <fill>
      <patternFill patternType="solid">
        <fgColor rgb="FFFFE101"/>
        <bgColor indexed="64"/>
      </patternFill>
    </fill>
    <fill>
      <patternFill patternType="solid">
        <fgColor rgb="FFFFC000"/>
        <bgColor indexed="64"/>
      </patternFill>
    </fill>
    <fill>
      <patternFill patternType="solid">
        <fgColor rgb="FFFF9801"/>
        <bgColor indexed="64"/>
      </patternFill>
    </fill>
    <fill>
      <patternFill patternType="solid">
        <fgColor rgb="FFFF0000"/>
        <bgColor indexed="64"/>
      </patternFill>
    </fill>
    <fill>
      <patternFill patternType="solid">
        <fgColor rgb="FFF6F250"/>
        <bgColor indexed="64"/>
      </patternFill>
    </fill>
    <fill>
      <patternFill patternType="solid">
        <fgColor rgb="FFDCE95D"/>
        <bgColor indexed="64"/>
      </patternFill>
    </fill>
    <fill>
      <patternFill patternType="solid">
        <fgColor rgb="FF00B050"/>
        <bgColor indexed="64"/>
      </patternFill>
    </fill>
  </fills>
  <borders count="22">
    <border>
      <left/>
      <right/>
      <top/>
      <bottom/>
      <diagonal/>
    </border>
    <border>
      <left style="thin">
        <color theme="0" tint="-0.49995422223578601"/>
      </left>
      <right style="thin">
        <color theme="0" tint="-0.49995422223578601"/>
      </right>
      <top style="thin">
        <color theme="0" tint="-0.49995422223578601"/>
      </top>
      <bottom style="thin">
        <color theme="0" tint="-0.49995422223578601"/>
      </bottom>
      <diagonal/>
    </border>
    <border>
      <left style="medium">
        <color rgb="FFC1C1C1"/>
      </left>
      <right style="medium">
        <color rgb="FFC1C1C1"/>
      </right>
      <top/>
      <bottom style="medium">
        <color rgb="FFC1C1C1"/>
      </bottom>
      <diagonal/>
    </border>
    <border>
      <left style="thin">
        <color theme="5"/>
      </left>
      <right style="thin">
        <color theme="5"/>
      </right>
      <top style="thin">
        <color theme="5"/>
      </top>
      <bottom style="thin">
        <color theme="5"/>
      </bottom>
      <diagonal/>
    </border>
    <border>
      <left style="medium">
        <color rgb="FFC1C1C1"/>
      </left>
      <right style="medium">
        <color rgb="FFC1C1C1"/>
      </right>
      <top style="medium">
        <color rgb="FFC1C1C1"/>
      </top>
      <bottom style="medium">
        <color rgb="FFC1C1C1"/>
      </bottom>
      <diagonal/>
    </border>
    <border>
      <left/>
      <right/>
      <top style="thin">
        <color auto="1"/>
      </top>
      <bottom/>
      <diagonal/>
    </border>
    <border>
      <left style="thin">
        <color theme="0" tint="-0.49995422223578601"/>
      </left>
      <right/>
      <top style="thin">
        <color theme="0" tint="-0.49995422223578601"/>
      </top>
      <bottom style="thin">
        <color theme="0" tint="-0.49995422223578601"/>
      </bottom>
      <diagonal/>
    </border>
    <border>
      <left style="thin">
        <color theme="0" tint="-0.49995422223578601"/>
      </left>
      <right/>
      <top style="thin">
        <color theme="0" tint="-0.4999542222357860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theme="0" tint="-0.49995422223578601"/>
      </right>
      <top style="thin">
        <color auto="1"/>
      </top>
      <bottom/>
      <diagonal/>
    </border>
    <border>
      <left style="thin">
        <color theme="0" tint="-0.49995422223578601"/>
      </left>
      <right style="thin">
        <color theme="0" tint="-0.49995422223578601"/>
      </right>
      <top style="thin">
        <color auto="1"/>
      </top>
      <bottom/>
      <diagonal/>
    </border>
    <border>
      <left style="thin">
        <color theme="0" tint="-0.49995422223578601"/>
      </left>
      <right style="thin">
        <color auto="1"/>
      </right>
      <top style="thin">
        <color auto="1"/>
      </top>
      <bottom/>
      <diagonal/>
    </border>
    <border>
      <left/>
      <right/>
      <top style="thin">
        <color theme="0" tint="-0.49995422223578601"/>
      </top>
      <bottom/>
      <diagonal/>
    </border>
    <border>
      <left style="medium">
        <color rgb="FFC1C1C1"/>
      </left>
      <right/>
      <top style="thin">
        <color theme="5"/>
      </top>
      <bottom style="medium">
        <color rgb="FFC1C1C1"/>
      </bottom>
      <diagonal/>
    </border>
    <border>
      <left/>
      <right/>
      <top style="thin">
        <color theme="5"/>
      </top>
      <bottom style="medium">
        <color rgb="FFC1C1C1"/>
      </bottom>
      <diagonal/>
    </border>
    <border>
      <left/>
      <right style="medium">
        <color rgb="FFC1C1C1"/>
      </right>
      <top style="thin">
        <color theme="5"/>
      </top>
      <bottom style="medium">
        <color rgb="FFC1C1C1"/>
      </bottom>
      <diagonal/>
    </border>
    <border>
      <left style="medium">
        <color rgb="FFC1C1C1"/>
      </left>
      <right/>
      <top/>
      <bottom/>
      <diagonal/>
    </border>
    <border>
      <left/>
      <right style="medium">
        <color rgb="FFC1C1C1"/>
      </right>
      <top/>
      <bottom/>
      <diagonal/>
    </border>
  </borders>
  <cellStyleXfs count="2">
    <xf numFmtId="0" fontId="0" fillId="0" borderId="0"/>
    <xf numFmtId="0" fontId="5" fillId="0" borderId="0" applyNumberFormat="0" applyFill="0" applyBorder="0" applyAlignment="0" applyProtection="0"/>
  </cellStyleXfs>
  <cellXfs count="91">
    <xf numFmtId="0" fontId="0" fillId="0" borderId="0" xfId="0"/>
    <xf numFmtId="0" fontId="15" fillId="8" borderId="19" xfId="0" applyFont="1" applyFill="1" applyBorder="1" applyAlignment="1">
      <alignment horizontal="center" vertical="center" wrapText="1"/>
    </xf>
    <xf numFmtId="0" fontId="15" fillId="8" borderId="18" xfId="0" applyFont="1" applyFill="1" applyBorder="1" applyAlignment="1">
      <alignment horizontal="center" vertical="center" wrapText="1"/>
    </xf>
    <xf numFmtId="0" fontId="15" fillId="8" borderId="1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6" xfId="0" applyFont="1" applyFill="1" applyBorder="1" applyAlignment="1">
      <alignment horizontal="center" vertical="center" wrapText="1"/>
    </xf>
    <xf numFmtId="0" fontId="20" fillId="0" borderId="0" xfId="0" applyFont="1" applyAlignment="1">
      <alignment horizontal="left" wrapText="1"/>
    </xf>
    <xf numFmtId="0" fontId="8" fillId="4" borderId="10" xfId="0" applyFont="1" applyFill="1" applyBorder="1" applyAlignment="1">
      <alignment horizontal="left" vertical="top" wrapText="1"/>
    </xf>
    <xf numFmtId="0" fontId="8" fillId="4" borderId="0" xfId="0" applyFont="1" applyFill="1" applyAlignment="1">
      <alignment horizontal="left" vertical="top" wrapText="1"/>
    </xf>
    <xf numFmtId="0" fontId="8" fillId="4" borderId="8" xfId="0" applyFont="1" applyFill="1" applyBorder="1" applyAlignment="1">
      <alignment horizontal="left" vertical="top" wrapText="1"/>
    </xf>
    <xf numFmtId="0" fontId="6" fillId="3" borderId="1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0" fillId="0" borderId="0" xfId="0" applyAlignment="1">
      <alignment wrapText="1"/>
    </xf>
    <xf numFmtId="0" fontId="2" fillId="0" borderId="0" xfId="0" applyFont="1" applyAlignment="1">
      <alignment vertical="center" wrapText="1"/>
    </xf>
    <xf numFmtId="0" fontId="3" fillId="2" borderId="1" xfId="0" applyFont="1" applyFill="1" applyBorder="1" applyAlignment="1">
      <alignment horizontal="left" vertical="center" wrapText="1"/>
    </xf>
    <xf numFmtId="0" fontId="4" fillId="0" borderId="0" xfId="0" applyFont="1" applyAlignment="1">
      <alignment wrapText="1"/>
    </xf>
    <xf numFmtId="0" fontId="10" fillId="0" borderId="0" xfId="0" applyFont="1"/>
    <xf numFmtId="0" fontId="6"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5" fillId="5" borderId="2" xfId="0" applyFont="1" applyFill="1" applyBorder="1" applyAlignment="1">
      <alignment horizontal="left" vertical="center" wrapText="1"/>
    </xf>
    <xf numFmtId="0" fontId="1" fillId="0" borderId="0" xfId="0" applyFont="1" applyAlignment="1">
      <alignment vertical="center"/>
    </xf>
    <xf numFmtId="0" fontId="18" fillId="0" borderId="0" xfId="1" applyFont="1"/>
    <xf numFmtId="0" fontId="18" fillId="0" borderId="0" xfId="1" applyFont="1" applyAlignment="1">
      <alignment vertical="center"/>
    </xf>
    <xf numFmtId="0" fontId="16" fillId="6" borderId="0" xfId="0" applyFont="1" applyFill="1" applyAlignment="1">
      <alignment vertical="center" wrapText="1"/>
    </xf>
    <xf numFmtId="0" fontId="1" fillId="0" borderId="0" xfId="0" applyFont="1" applyAlignment="1">
      <alignment vertical="center" wrapText="1"/>
    </xf>
    <xf numFmtId="0" fontId="1" fillId="0" borderId="0" xfId="0" applyFont="1"/>
    <xf numFmtId="0" fontId="1" fillId="0" borderId="3" xfId="0" applyFont="1" applyBorder="1"/>
    <xf numFmtId="0" fontId="1" fillId="7" borderId="3" xfId="0" applyFont="1" applyFill="1" applyBorder="1"/>
    <xf numFmtId="0" fontId="15" fillId="8" borderId="2" xfId="0" applyFont="1" applyFill="1" applyBorder="1" applyAlignment="1">
      <alignment horizontal="left" vertical="center" wrapText="1"/>
    </xf>
    <xf numFmtId="0" fontId="15" fillId="9" borderId="2" xfId="0" applyFont="1" applyFill="1" applyBorder="1" applyAlignment="1">
      <alignment horizontal="left" vertical="center" wrapText="1"/>
    </xf>
    <xf numFmtId="0" fontId="16" fillId="10" borderId="3" xfId="0" applyFont="1" applyFill="1" applyBorder="1" applyAlignment="1">
      <alignment horizontal="left" vertical="center" wrapText="1"/>
    </xf>
    <xf numFmtId="0" fontId="16" fillId="11" borderId="0" xfId="0" applyFont="1" applyFill="1" applyAlignment="1">
      <alignment vertical="center" wrapText="1"/>
    </xf>
    <xf numFmtId="0" fontId="22" fillId="0" borderId="0" xfId="0" applyFont="1"/>
    <xf numFmtId="0" fontId="27" fillId="2" borderId="2" xfId="0" applyFont="1" applyFill="1" applyBorder="1" applyAlignment="1">
      <alignment horizontal="left" vertical="center" wrapText="1"/>
    </xf>
    <xf numFmtId="0" fontId="27" fillId="5" borderId="2" xfId="0" applyFont="1" applyFill="1" applyBorder="1" applyAlignment="1">
      <alignment horizontal="left" vertical="center" wrapText="1"/>
    </xf>
    <xf numFmtId="0" fontId="1" fillId="0" borderId="0" xfId="0" applyFont="1" applyAlignment="1">
      <alignment wrapText="1"/>
    </xf>
    <xf numFmtId="0" fontId="28" fillId="9" borderId="4" xfId="0" applyFont="1" applyFill="1" applyBorder="1" applyAlignment="1">
      <alignment horizontal="left" vertical="center" wrapText="1"/>
    </xf>
    <xf numFmtId="0" fontId="15" fillId="12" borderId="2" xfId="0" applyFont="1" applyFill="1" applyBorder="1" applyAlignment="1">
      <alignment horizontal="left" vertical="center" wrapText="1"/>
    </xf>
    <xf numFmtId="0" fontId="15" fillId="12" borderId="2" xfId="0" applyFont="1" applyFill="1" applyBorder="1" applyAlignment="1">
      <alignment horizontal="center" vertical="center" wrapText="1"/>
    </xf>
    <xf numFmtId="1" fontId="15" fillId="12" borderId="2" xfId="0" applyNumberFormat="1" applyFont="1" applyFill="1" applyBorder="1" applyAlignment="1">
      <alignment horizontal="center" vertical="center" wrapText="1"/>
    </xf>
    <xf numFmtId="1" fontId="1" fillId="0" borderId="0" xfId="0" applyNumberFormat="1" applyFont="1"/>
    <xf numFmtId="1" fontId="29" fillId="0" borderId="0" xfId="0" applyNumberFormat="1" applyFont="1"/>
    <xf numFmtId="0" fontId="1" fillId="0" borderId="0" xfId="0" applyFont="1" applyProtection="1">
      <protection locked="0"/>
    </xf>
    <xf numFmtId="0" fontId="0" fillId="0" borderId="0" xfId="0" applyProtection="1">
      <protection locked="0"/>
    </xf>
    <xf numFmtId="0" fontId="0" fillId="13" borderId="0" xfId="0" applyFill="1" applyProtection="1">
      <protection locked="0"/>
    </xf>
    <xf numFmtId="0" fontId="0" fillId="14" borderId="0" xfId="0" applyFill="1" applyProtection="1">
      <protection locked="0"/>
    </xf>
    <xf numFmtId="0" fontId="0" fillId="15" borderId="0" xfId="0" applyFill="1" applyProtection="1">
      <protection locked="0"/>
    </xf>
    <xf numFmtId="0" fontId="0" fillId="5" borderId="0" xfId="0" applyFill="1" applyProtection="1">
      <protection locked="0"/>
    </xf>
    <xf numFmtId="0" fontId="0" fillId="16" borderId="0" xfId="0" applyFill="1" applyProtection="1">
      <protection locked="0"/>
    </xf>
    <xf numFmtId="0" fontId="0" fillId="17" borderId="0" xfId="0" applyFill="1" applyProtection="1">
      <protection locked="0"/>
    </xf>
    <xf numFmtId="0" fontId="0" fillId="18" borderId="0" xfId="0" applyFill="1" applyProtection="1">
      <protection locked="0"/>
    </xf>
    <xf numFmtId="0" fontId="0" fillId="9" borderId="0" xfId="0" applyFill="1" applyProtection="1">
      <protection locked="0"/>
    </xf>
    <xf numFmtId="0" fontId="0" fillId="19" borderId="0" xfId="0" applyFill="1" applyProtection="1">
      <protection locked="0"/>
    </xf>
    <xf numFmtId="0" fontId="30" fillId="0" borderId="0" xfId="0" applyFont="1" applyAlignment="1">
      <alignment vertical="top"/>
    </xf>
    <xf numFmtId="0" fontId="30" fillId="0" borderId="0" xfId="1" applyFont="1" applyAlignment="1">
      <alignment vertical="top" wrapText="1"/>
    </xf>
    <xf numFmtId="0" fontId="31" fillId="11" borderId="0" xfId="1" applyFont="1" applyFill="1" applyAlignment="1">
      <alignment vertical="center" wrapText="1"/>
    </xf>
    <xf numFmtId="0" fontId="27" fillId="5" borderId="4" xfId="0" applyFont="1" applyFill="1" applyBorder="1" applyAlignment="1">
      <alignment horizontal="left" vertical="center" wrapText="1"/>
    </xf>
    <xf numFmtId="0" fontId="32" fillId="0" borderId="0" xfId="0" applyFont="1"/>
    <xf numFmtId="0" fontId="1" fillId="0" borderId="0" xfId="0" applyFont="1" applyAlignment="1">
      <alignment horizontal="center" vertical="center"/>
    </xf>
    <xf numFmtId="0" fontId="0" fillId="0" borderId="0" xfId="0" applyAlignment="1">
      <alignment vertical="center"/>
    </xf>
    <xf numFmtId="0" fontId="16" fillId="10" borderId="3" xfId="0" applyFont="1" applyFill="1" applyBorder="1" applyAlignment="1">
      <alignment horizontal="center" vertical="center" wrapText="1"/>
    </xf>
    <xf numFmtId="0" fontId="1" fillId="0" borderId="0" xfId="0" applyFont="1" applyAlignment="1">
      <alignment horizontal="center"/>
    </xf>
    <xf numFmtId="0" fontId="15" fillId="9" borderId="2" xfId="0" applyFont="1" applyFill="1" applyBorder="1" applyAlignment="1">
      <alignment vertical="center" wrapText="1"/>
    </xf>
    <xf numFmtId="0" fontId="16" fillId="10" borderId="3" xfId="0" applyFont="1" applyFill="1" applyBorder="1" applyAlignment="1">
      <alignment vertical="center" wrapText="1"/>
    </xf>
    <xf numFmtId="0" fontId="5" fillId="4" borderId="1" xfId="1" applyFill="1" applyBorder="1" applyAlignment="1">
      <alignment horizontal="left" vertical="center" wrapText="1"/>
    </xf>
    <xf numFmtId="0" fontId="33" fillId="0" borderId="0" xfId="0" applyFont="1"/>
    <xf numFmtId="0" fontId="8" fillId="4" borderId="0" xfId="0" applyFont="1" applyFill="1" applyAlignment="1">
      <alignment horizontal="left" vertical="top" wrapText="1"/>
    </xf>
    <xf numFmtId="0" fontId="8" fillId="4" borderId="5" xfId="0" applyFont="1" applyFill="1" applyBorder="1" applyAlignment="1">
      <alignment vertical="top" wrapText="1"/>
    </xf>
    <xf numFmtId="0" fontId="8" fillId="4" borderId="6" xfId="0" applyFont="1" applyFill="1" applyBorder="1" applyAlignment="1">
      <alignment horizontal="center" vertical="center" wrapText="1"/>
    </xf>
    <xf numFmtId="0" fontId="8" fillId="4" borderId="6" xfId="0" applyFont="1" applyFill="1" applyBorder="1" applyAlignment="1">
      <alignment vertical="top" wrapText="1"/>
    </xf>
    <xf numFmtId="0" fontId="8" fillId="4" borderId="7" xfId="0" applyFont="1" applyFill="1" applyBorder="1" applyAlignment="1">
      <alignment vertical="top" wrapText="1"/>
    </xf>
    <xf numFmtId="0" fontId="8" fillId="4" borderId="8" xfId="0" applyFont="1" applyFill="1" applyBorder="1" applyAlignment="1">
      <alignment vertical="top" wrapText="1"/>
    </xf>
    <xf numFmtId="0" fontId="8" fillId="4" borderId="9" xfId="0" applyFont="1" applyFill="1" applyBorder="1" applyAlignment="1">
      <alignment vertical="top" wrapText="1"/>
    </xf>
    <xf numFmtId="0" fontId="8" fillId="4" borderId="8"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4" borderId="9"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12" xfId="0" applyFont="1" applyFill="1" applyBorder="1" applyAlignment="1">
      <alignment horizontal="left" vertical="top" wrapText="1"/>
    </xf>
    <xf numFmtId="0" fontId="28" fillId="0" borderId="0" xfId="0" applyFont="1" applyAlignment="1">
      <alignment vertical="center" wrapText="1"/>
    </xf>
    <xf numFmtId="0" fontId="15" fillId="5" borderId="17"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12" borderId="20" xfId="0" applyFont="1" applyFill="1" applyBorder="1" applyAlignment="1">
      <alignment horizontal="center" vertical="center" wrapText="1"/>
    </xf>
    <xf numFmtId="0" fontId="15" fillId="12" borderId="0" xfId="0" applyFont="1" applyFill="1" applyAlignment="1">
      <alignment horizontal="center" vertical="center" wrapText="1"/>
    </xf>
    <xf numFmtId="0" fontId="15" fillId="12" borderId="21" xfId="0" applyFont="1" applyFill="1" applyBorder="1" applyAlignment="1">
      <alignment horizontal="center" vertical="center" wrapText="1"/>
    </xf>
    <xf numFmtId="0" fontId="15" fillId="9" borderId="17" xfId="0" applyFont="1" applyFill="1" applyBorder="1" applyAlignment="1">
      <alignment horizontal="center" vertical="center" wrapText="1"/>
    </xf>
    <xf numFmtId="0" fontId="15" fillId="9" borderId="18" xfId="0" applyFont="1" applyFill="1" applyBorder="1" applyAlignment="1">
      <alignment horizontal="center" vertical="center" wrapText="1"/>
    </xf>
    <xf numFmtId="0" fontId="15" fillId="9" borderId="19" xfId="0" applyFont="1" applyFill="1" applyBorder="1" applyAlignment="1">
      <alignment horizontal="center" vertical="center" wrapText="1"/>
    </xf>
  </cellXfs>
  <cellStyles count="2">
    <cellStyle name="Hyperlink" xfId="1" builtinId="8"/>
    <cellStyle name="Normal" xfId="0" builtinId="0"/>
  </cellStyles>
  <dxfs count="45">
    <dxf>
      <font>
        <b val="0"/>
        <i val="0"/>
        <strike val="0"/>
        <u val="none"/>
        <sz val="10"/>
        <color theme="1"/>
        <name val="Arial"/>
        <family val="2"/>
      </font>
      <alignment horizontal="general" vertical="center" textRotation="0" wrapText="1" shrinkToFit="0" readingOrder="0"/>
    </dxf>
    <dxf>
      <font>
        <b val="0"/>
        <i val="0"/>
        <strike val="0"/>
        <u val="none"/>
        <sz val="10"/>
        <color theme="1"/>
        <name val="Arial"/>
        <family val="2"/>
      </font>
      <alignment horizontal="general" vertical="center" textRotation="0" shrinkToFit="0" readingOrder="0"/>
    </dxf>
    <dxf>
      <font>
        <strike val="0"/>
        <u val="none"/>
        <sz val="10"/>
        <name val="Arial"/>
        <family val="2"/>
      </font>
      <alignment horizontal="general" vertical="center" textRotation="0" shrinkToFit="0" readingOrder="0"/>
    </dxf>
    <dxf>
      <font>
        <b val="0"/>
        <i val="0"/>
        <strike val="0"/>
        <u val="none"/>
        <sz val="10"/>
        <color theme="1"/>
        <name val="Arial"/>
        <family val="2"/>
      </font>
    </dxf>
    <dxf>
      <font>
        <b val="0"/>
        <i val="0"/>
        <strike val="0"/>
        <u val="none"/>
        <sz val="10"/>
        <color theme="1"/>
        <name val="Arial"/>
        <family val="2"/>
      </font>
    </dxf>
    <dxf>
      <font>
        <b val="0"/>
        <i val="0"/>
        <strike val="0"/>
        <u val="none"/>
        <sz val="10"/>
        <color theme="1"/>
        <name val="Arial"/>
        <family val="2"/>
      </font>
      <alignment horizontal="center" textRotation="0" shrinkToFit="0" readingOrder="0"/>
    </dxf>
    <dxf>
      <font>
        <b val="0"/>
        <i val="0"/>
        <strike val="0"/>
        <u val="none"/>
        <sz val="10"/>
        <color theme="1"/>
        <name val="Arial"/>
        <family val="2"/>
      </font>
      <alignment horizontal="general" textRotation="0" shrinkToFit="0" readingOrder="0"/>
    </dxf>
    <dxf>
      <border>
        <top style="thin">
          <color theme="5"/>
        </top>
      </border>
    </dxf>
    <dxf>
      <font>
        <b val="0"/>
        <i val="0"/>
        <strike val="0"/>
        <u val="none"/>
        <sz val="10"/>
        <color theme="1"/>
        <name val="Arial"/>
        <family val="2"/>
      </font>
    </dxf>
    <dxf>
      <border>
        <bottom style="medium">
          <color rgb="FFC1C1C1"/>
        </bottom>
      </border>
    </dxf>
    <dxf>
      <font>
        <b/>
        <i val="0"/>
        <strike val="0"/>
        <u val="none"/>
        <sz val="10"/>
        <color rgb="FFFFFFFF"/>
        <name val="Arial"/>
        <family val="2"/>
      </font>
      <fill>
        <patternFill patternType="solid">
          <bgColor rgb="FF92D050"/>
        </patternFill>
      </fill>
      <alignment horizontal="left" vertical="center" textRotation="0" wrapText="1" shrinkToFit="0" readingOrder="0"/>
      <border>
        <left style="medium">
          <color rgb="FFC1C1C1"/>
        </left>
        <right style="medium">
          <color rgb="FFC1C1C1"/>
        </right>
        <top/>
        <bottom/>
      </border>
    </dxf>
    <dxf>
      <font>
        <strike val="0"/>
        <u val="none"/>
        <sz val="10"/>
        <name val="Arial"/>
        <family val="2"/>
      </font>
    </dxf>
    <dxf>
      <font>
        <b val="0"/>
        <i val="0"/>
        <strike val="0"/>
        <u val="none"/>
        <sz val="10"/>
        <color theme="4"/>
        <name val="Arial"/>
        <family val="2"/>
      </font>
      <numFmt numFmtId="1" formatCode="0"/>
    </dxf>
    <dxf>
      <font>
        <b val="0"/>
        <i val="0"/>
        <strike val="0"/>
        <u val="none"/>
        <sz val="10"/>
        <color theme="4"/>
        <name val="Arial"/>
        <family val="2"/>
      </font>
      <numFmt numFmtId="1" formatCode="0"/>
    </dxf>
    <dxf>
      <font>
        <b val="0"/>
        <i val="0"/>
        <strike val="0"/>
        <u val="none"/>
        <sz val="10"/>
        <color theme="4"/>
        <name val="Arial"/>
        <family val="2"/>
      </font>
      <numFmt numFmtId="1" formatCode="0"/>
    </dxf>
    <dxf>
      <font>
        <strike val="0"/>
        <u val="none"/>
        <sz val="10"/>
        <name val="Arial"/>
        <family val="2"/>
      </font>
    </dxf>
    <dxf>
      <font>
        <strike val="0"/>
        <u val="none"/>
        <sz val="10"/>
        <name val="Arial"/>
        <family val="2"/>
      </font>
    </dxf>
    <dxf>
      <font>
        <strike val="0"/>
        <u val="none"/>
        <sz val="10"/>
        <name val="Arial"/>
        <family val="2"/>
      </font>
      <protection locked="0" hidden="1"/>
    </dxf>
    <dxf>
      <border>
        <top style="medium">
          <color rgb="FFC1C1C1"/>
        </top>
      </border>
    </dxf>
    <dxf>
      <font>
        <strike val="0"/>
        <u val="none"/>
        <sz val="10"/>
        <name val="Arial"/>
        <family val="2"/>
      </font>
    </dxf>
    <dxf>
      <border>
        <bottom style="medium">
          <color rgb="FFC1C1C1"/>
        </bottom>
      </border>
    </dxf>
    <dxf>
      <font>
        <b/>
        <i val="0"/>
        <strike val="0"/>
        <u val="none"/>
        <sz val="10"/>
        <color rgb="FFFFFFFF"/>
        <name val="Arial"/>
        <family val="2"/>
      </font>
      <fill>
        <patternFill patternType="solid">
          <bgColor theme="2"/>
        </patternFill>
      </fill>
      <alignment horizontal="left" vertical="center" textRotation="0" wrapText="1" shrinkToFit="0" readingOrder="0"/>
      <border>
        <left style="medium">
          <color rgb="FFC1C1C1"/>
        </left>
        <right style="medium">
          <color rgb="FFC1C1C1"/>
        </right>
        <top/>
        <bottom/>
      </border>
    </dxf>
    <dxf>
      <font>
        <strike val="0"/>
        <u val="none"/>
        <sz val="10"/>
        <name val="Arial"/>
        <family val="2"/>
      </font>
      <alignment vertical="center"/>
    </dxf>
    <dxf>
      <font>
        <strike val="0"/>
        <u val="none"/>
        <sz val="10"/>
        <name val="Arial"/>
        <family val="2"/>
      </font>
      <alignment vertical="center"/>
    </dxf>
    <dxf>
      <font>
        <b val="0"/>
        <i val="0"/>
        <strike val="0"/>
        <u val="none"/>
        <sz val="10"/>
        <color theme="1"/>
        <name val="Arial"/>
        <family val="2"/>
      </font>
      <alignment horizontal="general" vertical="center" textRotation="0" wrapText="0" shrinkToFit="0" readingOrder="0"/>
    </dxf>
    <dxf>
      <font>
        <strike val="0"/>
        <u val="none"/>
        <sz val="10"/>
        <name val="Arial"/>
        <family val="2"/>
      </font>
      <alignment vertical="center"/>
    </dxf>
    <dxf>
      <font>
        <b val="0"/>
        <i val="0"/>
        <strike val="0"/>
        <u val="none"/>
        <sz val="10"/>
        <color theme="1"/>
        <name val="Arial"/>
        <family val="2"/>
      </font>
      <alignment horizontal="general" vertical="center" textRotation="0" wrapText="0" shrinkToFit="0" readingOrder="0"/>
    </dxf>
    <dxf>
      <font>
        <strike val="0"/>
        <u val="none"/>
        <sz val="10"/>
        <name val="Arial"/>
        <family val="2"/>
      </font>
      <alignment vertical="center"/>
    </dxf>
    <dxf>
      <font>
        <strike val="0"/>
        <u val="none"/>
        <sz val="10"/>
        <name val="Arial"/>
        <family val="2"/>
      </font>
      <alignment vertical="center"/>
    </dxf>
    <dxf>
      <font>
        <strike val="0"/>
        <u val="none"/>
        <sz val="10"/>
        <name val="Arial"/>
        <family val="2"/>
      </font>
      <alignment vertical="center"/>
    </dxf>
    <dxf>
      <font>
        <strike val="0"/>
        <sz val="10"/>
        <name val="Arial"/>
        <family val="2"/>
      </font>
    </dxf>
    <dxf>
      <font>
        <strike val="0"/>
        <sz val="10"/>
        <name val="Arial"/>
        <family val="2"/>
      </font>
      <fill>
        <patternFill patternType="solid">
          <bgColor rgb="FFFF6600"/>
        </patternFill>
      </fill>
    </dxf>
    <dxf>
      <font>
        <strike val="0"/>
        <u val="none"/>
        <sz val="10"/>
        <name val="Arial"/>
        <family val="2"/>
      </font>
      <alignment vertical="center"/>
    </dxf>
    <dxf>
      <font>
        <strike val="0"/>
        <u val="none"/>
        <sz val="10"/>
        <name val="Arial"/>
        <family val="2"/>
      </font>
      <alignment vertical="center"/>
    </dxf>
    <dxf>
      <font>
        <b val="0"/>
        <i val="0"/>
        <strike val="0"/>
        <u val="none"/>
        <sz val="10"/>
        <color theme="1"/>
        <name val="Arial"/>
        <family val="2"/>
      </font>
      <alignment horizontal="general" vertical="center" textRotation="0" wrapText="0" shrinkToFit="0" readingOrder="0"/>
    </dxf>
    <dxf>
      <font>
        <strike val="0"/>
        <u val="none"/>
        <sz val="10"/>
        <name val="Arial"/>
        <family val="2"/>
      </font>
      <alignment vertical="center"/>
    </dxf>
    <dxf>
      <font>
        <strike val="0"/>
        <u val="none"/>
        <sz val="10"/>
        <name val="Arial"/>
        <family val="2"/>
      </font>
      <alignment vertical="center"/>
    </dxf>
    <dxf>
      <font>
        <strike val="0"/>
        <u val="none"/>
        <sz val="10"/>
        <name val="Arial"/>
        <family val="2"/>
      </font>
      <alignment vertical="center"/>
    </dxf>
    <dxf>
      <font>
        <b val="0"/>
        <i val="0"/>
        <strike val="0"/>
        <u val="none"/>
        <sz val="10"/>
        <color theme="1"/>
        <name val="Arial"/>
        <family val="2"/>
      </font>
      <alignment horizontal="general" vertical="center" textRotation="0" wrapText="0" shrinkToFit="0" readingOrder="0"/>
    </dxf>
    <dxf>
      <font>
        <strike val="0"/>
        <u val="none"/>
        <sz val="10"/>
        <name val="Arial"/>
        <family val="2"/>
      </font>
      <alignment horizontal="general" vertical="center" textRotation="0" wrapText="0" shrinkToFit="0" readingOrder="0"/>
    </dxf>
    <dxf>
      <font>
        <strike val="0"/>
        <u val="none"/>
        <sz val="10"/>
        <name val="Arial"/>
        <family val="2"/>
      </font>
      <alignment vertical="center"/>
    </dxf>
    <dxf>
      <font>
        <b val="0"/>
        <i val="0"/>
        <strike val="0"/>
        <u val="none"/>
        <sz val="10"/>
        <color theme="1"/>
        <name val="Arial"/>
        <family val="2"/>
      </font>
      <alignment horizontal="general" vertical="center" textRotation="0" wrapText="0" shrinkToFit="0" readingOrder="0"/>
    </dxf>
    <dxf>
      <font>
        <strike val="0"/>
        <u val="none"/>
        <sz val="10"/>
        <name val="Arial"/>
        <family val="2"/>
      </font>
      <alignment vertical="center"/>
    </dxf>
    <dxf>
      <font>
        <strike val="0"/>
        <sz val="10"/>
        <name val="Arial"/>
        <family val="2"/>
      </font>
    </dxf>
    <dxf>
      <font>
        <strike val="0"/>
        <sz val="10"/>
        <name val="Arial"/>
        <family val="2"/>
      </font>
      <fill>
        <patternFill patternType="solid">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99999999999999E-2"/>
          <c:y val="0.12175"/>
          <c:w val="0.87150000000000005"/>
          <c:h val="0.76524999999999999"/>
        </c:manualLayout>
      </c:layout>
      <c:scatterChart>
        <c:scatterStyle val="lineMarker"/>
        <c:varyColors val="0"/>
        <c:ser>
          <c:idx val="1"/>
          <c:order val="0"/>
          <c:spPr>
            <a:ln w="25400">
              <a:noFill/>
              <a:round/>
            </a:ln>
            <a:effectLst/>
          </c:spPr>
          <c:marker>
            <c:symbol val="circle"/>
            <c:size val="7"/>
            <c:spPr>
              <a:solidFill>
                <a:schemeClr val="bg2"/>
              </a:solidFill>
              <a:ln w="9525" cap="flat" cmpd="sng">
                <a:solidFill>
                  <a:schemeClr val="accent2"/>
                </a:solidFill>
              </a:ln>
              <a:effectLst/>
            </c:spPr>
          </c:marker>
          <c:dLbls>
            <c:dLbl>
              <c:idx val="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0-1E18-4B30-80F3-4AD9F4680B6B}"/>
                </c:ext>
              </c:extLst>
            </c:dLbl>
            <c:dLbl>
              <c:idx val="1"/>
              <c:tx>
                <c:rich>
                  <a:bodyPr/>
                  <a:lstStyle/>
                  <a:p>
                    <a:fld id="{8561C101-DB53-4FBB-AEFC-B62C838272F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E18-4B30-80F3-4AD9F4680B6B}"/>
                </c:ext>
              </c:extLst>
            </c:dLbl>
            <c:dLbl>
              <c:idx val="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1E18-4B30-80F3-4AD9F4680B6B}"/>
                </c:ext>
              </c:extLst>
            </c:dLbl>
            <c:dLbl>
              <c:idx val="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1E18-4B30-80F3-4AD9F4680B6B}"/>
                </c:ext>
              </c:extLst>
            </c:dLbl>
            <c:dLbl>
              <c:idx val="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1E18-4B30-80F3-4AD9F4680B6B}"/>
                </c:ext>
              </c:extLst>
            </c:dLbl>
            <c:dLbl>
              <c:idx val="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1E18-4B30-80F3-4AD9F4680B6B}"/>
                </c:ext>
              </c:extLst>
            </c:dLbl>
            <c:dLbl>
              <c:idx val="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1E18-4B30-80F3-4AD9F4680B6B}"/>
                </c:ext>
              </c:extLst>
            </c:dLbl>
            <c:dLbl>
              <c:idx val="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1E18-4B30-80F3-4AD9F4680B6B}"/>
                </c:ext>
              </c:extLst>
            </c:dLbl>
            <c:dLbl>
              <c:idx val="8"/>
              <c:tx>
                <c:rich>
                  <a:bodyPr/>
                  <a:lstStyle/>
                  <a:p>
                    <a:fld id="{8EA1242E-CF36-41B2-AC73-C013E65B25A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E18-4B30-80F3-4AD9F4680B6B}"/>
                </c:ext>
              </c:extLst>
            </c:dLbl>
            <c:dLbl>
              <c:idx val="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1E18-4B30-80F3-4AD9F4680B6B}"/>
                </c:ext>
              </c:extLst>
            </c:dLbl>
            <c:dLbl>
              <c:idx val="1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1E18-4B30-80F3-4AD9F4680B6B}"/>
                </c:ext>
              </c:extLst>
            </c:dLbl>
            <c:dLbl>
              <c:idx val="1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1E18-4B30-80F3-4AD9F4680B6B}"/>
                </c:ext>
              </c:extLst>
            </c:dLbl>
            <c:dLbl>
              <c:idx val="1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1E18-4B30-80F3-4AD9F4680B6B}"/>
                </c:ext>
              </c:extLst>
            </c:dLbl>
            <c:dLbl>
              <c:idx val="1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1E18-4B30-80F3-4AD9F4680B6B}"/>
                </c:ext>
              </c:extLst>
            </c:dLbl>
            <c:dLbl>
              <c:idx val="1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1E18-4B30-80F3-4AD9F4680B6B}"/>
                </c:ext>
              </c:extLst>
            </c:dLbl>
            <c:dLbl>
              <c:idx val="1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F-1E18-4B30-80F3-4AD9F4680B6B}"/>
                </c:ext>
              </c:extLst>
            </c:dLbl>
            <c:dLbl>
              <c:idx val="1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1E18-4B30-80F3-4AD9F4680B6B}"/>
                </c:ext>
              </c:extLst>
            </c:dLbl>
            <c:dLbl>
              <c:idx val="1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1E18-4B30-80F3-4AD9F4680B6B}"/>
                </c:ext>
              </c:extLst>
            </c:dLbl>
            <c:dLbl>
              <c:idx val="18"/>
              <c:tx>
                <c:rich>
                  <a:bodyPr/>
                  <a:lstStyle/>
                  <a:p>
                    <a:fld id="{5D191E22-2F26-42FB-9169-4F22E39260E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1E18-4B30-80F3-4AD9F4680B6B}"/>
                </c:ext>
              </c:extLst>
            </c:dLbl>
            <c:dLbl>
              <c:idx val="1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1E18-4B30-80F3-4AD9F4680B6B}"/>
                </c:ext>
              </c:extLst>
            </c:dLbl>
            <c:dLbl>
              <c:idx val="2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1E18-4B30-80F3-4AD9F4680B6B}"/>
                </c:ext>
              </c:extLst>
            </c:dLbl>
            <c:dLbl>
              <c:idx val="21"/>
              <c:tx>
                <c:rich>
                  <a:bodyPr/>
                  <a:lstStyle/>
                  <a:p>
                    <a:fld id="{E9A314A1-7C3A-4B88-9DAD-E78A04EA112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1E18-4B30-80F3-4AD9F4680B6B}"/>
                </c:ext>
              </c:extLst>
            </c:dLbl>
            <c:dLbl>
              <c:idx val="22"/>
              <c:tx>
                <c:rich>
                  <a:bodyPr/>
                  <a:lstStyle/>
                  <a:p>
                    <a:fld id="{DD5D9DC0-EE03-4B12-B146-EA98CD31F69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1E18-4B30-80F3-4AD9F4680B6B}"/>
                </c:ext>
              </c:extLst>
            </c:dLbl>
            <c:dLbl>
              <c:idx val="2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1E18-4B30-80F3-4AD9F4680B6B}"/>
                </c:ext>
              </c:extLst>
            </c:dLbl>
            <c:dLbl>
              <c:idx val="2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1E18-4B30-80F3-4AD9F4680B6B}"/>
                </c:ext>
              </c:extLst>
            </c:dLbl>
            <c:dLbl>
              <c:idx val="2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1E18-4B30-80F3-4AD9F4680B6B}"/>
                </c:ext>
              </c:extLst>
            </c:dLbl>
            <c:dLbl>
              <c:idx val="2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A-1E18-4B30-80F3-4AD9F4680B6B}"/>
                </c:ext>
              </c:extLst>
            </c:dLbl>
            <c:dLbl>
              <c:idx val="2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1E18-4B30-80F3-4AD9F4680B6B}"/>
                </c:ext>
              </c:extLst>
            </c:dLbl>
            <c:dLbl>
              <c:idx val="28"/>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1E18-4B30-80F3-4AD9F4680B6B}"/>
                </c:ext>
              </c:extLst>
            </c:dLbl>
            <c:dLbl>
              <c:idx val="29"/>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1E18-4B30-80F3-4AD9F4680B6B}"/>
                </c:ext>
              </c:extLst>
            </c:dLbl>
            <c:dLbl>
              <c:idx val="30"/>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1E18-4B30-80F3-4AD9F4680B6B}"/>
                </c:ext>
              </c:extLst>
            </c:dLbl>
            <c:dLbl>
              <c:idx val="3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F-1E18-4B30-80F3-4AD9F4680B6B}"/>
                </c:ext>
              </c:extLst>
            </c:dLbl>
            <c:dLbl>
              <c:idx val="32"/>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0-1E18-4B30-80F3-4AD9F4680B6B}"/>
                </c:ext>
              </c:extLst>
            </c:dLbl>
            <c:dLbl>
              <c:idx val="33"/>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1-1E18-4B30-80F3-4AD9F4680B6B}"/>
                </c:ext>
              </c:extLst>
            </c:dLbl>
            <c:dLbl>
              <c:idx val="34"/>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2-1E18-4B30-80F3-4AD9F4680B6B}"/>
                </c:ext>
              </c:extLst>
            </c:dLbl>
            <c:dLbl>
              <c:idx val="35"/>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3-1E18-4B30-80F3-4AD9F4680B6B}"/>
                </c:ext>
              </c:extLst>
            </c:dLbl>
            <c:dLbl>
              <c:idx val="36"/>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4-1E18-4B30-80F3-4AD9F4680B6B}"/>
                </c:ext>
              </c:extLst>
            </c:dLbl>
            <c:dLbl>
              <c:idx val="37"/>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5-1E18-4B30-80F3-4AD9F4680B6B}"/>
                </c:ext>
              </c:extLst>
            </c:dLbl>
            <c:spPr>
              <a:noFill/>
              <a:ln w="6350">
                <a:noFill/>
              </a:ln>
              <a:effectLst/>
            </c:spPr>
            <c:txPr>
              <a:bodyPr rot="0" spcFirstLastPara="1" vertOverflow="ellipsis" vert="horz" wrap="square" lIns="38100" tIns="19050" rIns="38100" bIns="19050" anchor="ctr" anchorCtr="1">
                <a:spAutoFit/>
              </a:bodyPr>
              <a:lstStyle/>
              <a:p>
                <a:pPr algn="ctr">
                  <a:defRPr lang="en-US" sz="1000" b="0" i="0" u="non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solidFill>
                        <a:schemeClr val="tx1">
                          <a:lumMod val="35000"/>
                          <a:lumOff val="65000"/>
                        </a:schemeClr>
                      </a:solidFill>
                      <a:round/>
                    </a:ln>
                    <a:effectLst/>
                  </c:spPr>
                </c15:leaderLines>
              </c:ext>
            </c:extLst>
          </c:dLbls>
          <c:xVal>
            <c:numRef>
              <c:f>'3. Risk Assessment'!$D$3:$D$40</c:f>
              <c:numCache>
                <c:formatCode>0</c:formatCode>
                <c:ptCount val="38"/>
                <c:pt idx="0">
                  <c:v>#N/A</c:v>
                </c:pt>
                <c:pt idx="1">
                  <c:v>3</c:v>
                </c:pt>
                <c:pt idx="2">
                  <c:v>#N/A</c:v>
                </c:pt>
                <c:pt idx="3">
                  <c:v>#N/A</c:v>
                </c:pt>
                <c:pt idx="4">
                  <c:v>#N/A</c:v>
                </c:pt>
                <c:pt idx="5">
                  <c:v>#N/A</c:v>
                </c:pt>
                <c:pt idx="6">
                  <c:v>#N/A</c:v>
                </c:pt>
                <c:pt idx="7">
                  <c:v>#N/A</c:v>
                </c:pt>
                <c:pt idx="8">
                  <c:v>4</c:v>
                </c:pt>
                <c:pt idx="9">
                  <c:v>#N/A</c:v>
                </c:pt>
                <c:pt idx="10">
                  <c:v>#N/A</c:v>
                </c:pt>
                <c:pt idx="11">
                  <c:v>#N/A</c:v>
                </c:pt>
                <c:pt idx="12">
                  <c:v>#N/A</c:v>
                </c:pt>
                <c:pt idx="13">
                  <c:v>#N/A</c:v>
                </c:pt>
                <c:pt idx="14">
                  <c:v>#N/A</c:v>
                </c:pt>
                <c:pt idx="15">
                  <c:v>#N/A</c:v>
                </c:pt>
                <c:pt idx="16">
                  <c:v>#N/A</c:v>
                </c:pt>
                <c:pt idx="17">
                  <c:v>#N/A</c:v>
                </c:pt>
                <c:pt idx="18">
                  <c:v>2</c:v>
                </c:pt>
                <c:pt idx="19">
                  <c:v>#N/A</c:v>
                </c:pt>
                <c:pt idx="20">
                  <c:v>#N/A</c:v>
                </c:pt>
                <c:pt idx="21">
                  <c:v>5</c:v>
                </c:pt>
                <c:pt idx="22">
                  <c:v>4</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numCache>
            </c:numRef>
          </c:xVal>
          <c:yVal>
            <c:numRef>
              <c:f>'3. Risk Assessment'!$E$3:$E$40</c:f>
              <c:numCache>
                <c:formatCode>0</c:formatCode>
                <c:ptCount val="38"/>
                <c:pt idx="0">
                  <c:v>#N/A</c:v>
                </c:pt>
                <c:pt idx="1">
                  <c:v>3</c:v>
                </c:pt>
                <c:pt idx="2">
                  <c:v>#N/A</c:v>
                </c:pt>
                <c:pt idx="3">
                  <c:v>#N/A</c:v>
                </c:pt>
                <c:pt idx="4">
                  <c:v>#N/A</c:v>
                </c:pt>
                <c:pt idx="5">
                  <c:v>#N/A</c:v>
                </c:pt>
                <c:pt idx="6">
                  <c:v>#N/A</c:v>
                </c:pt>
                <c:pt idx="7">
                  <c:v>#N/A</c:v>
                </c:pt>
                <c:pt idx="8">
                  <c:v>4</c:v>
                </c:pt>
                <c:pt idx="9">
                  <c:v>#N/A</c:v>
                </c:pt>
                <c:pt idx="10">
                  <c:v>#N/A</c:v>
                </c:pt>
                <c:pt idx="11">
                  <c:v>#N/A</c:v>
                </c:pt>
                <c:pt idx="12">
                  <c:v>#N/A</c:v>
                </c:pt>
                <c:pt idx="13">
                  <c:v>#N/A</c:v>
                </c:pt>
                <c:pt idx="14">
                  <c:v>#N/A</c:v>
                </c:pt>
                <c:pt idx="15">
                  <c:v>#N/A</c:v>
                </c:pt>
                <c:pt idx="16">
                  <c:v>#N/A</c:v>
                </c:pt>
                <c:pt idx="17">
                  <c:v>#N/A</c:v>
                </c:pt>
                <c:pt idx="18">
                  <c:v>2</c:v>
                </c:pt>
                <c:pt idx="19">
                  <c:v>#N/A</c:v>
                </c:pt>
                <c:pt idx="20">
                  <c:v>#N/A</c:v>
                </c:pt>
                <c:pt idx="21">
                  <c:v>5</c:v>
                </c:pt>
                <c:pt idx="22">
                  <c:v>4</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numCache>
            </c:numRef>
          </c:yVal>
          <c:smooth val="0"/>
          <c:extLst>
            <c:ext xmlns:c15="http://schemas.microsoft.com/office/drawing/2012/chart" uri="{02D57815-91ED-43cb-92C2-25804820EDAC}">
              <c15:datalabelsRange>
                <c15:f>'3. Risk Assessment'!$A$3:$A$40</c15:f>
                <c15:dlblRangeCache>
                  <c:ptCount val="38"/>
                  <c:pt idx="0">
                    <c:v>Heat stress</c:v>
                  </c:pt>
                  <c:pt idx="1">
                    <c:v>Drought</c:v>
                  </c:pt>
                  <c:pt idx="2">
                    <c:v>Urban flooding</c:v>
                  </c:pt>
                  <c:pt idx="3">
                    <c:v>Heavy precipitation</c:v>
                  </c:pt>
                  <c:pt idx="4">
                    <c:v>Extreme heat</c:v>
                  </c:pt>
                  <c:pt idx="5">
                    <c:v>Extreme cold</c:v>
                  </c:pt>
                  <c:pt idx="6">
                    <c:v>Snow and ice</c:v>
                  </c:pt>
                  <c:pt idx="7">
                    <c:v>Water stress</c:v>
                  </c:pt>
                  <c:pt idx="8">
                    <c:v>Increased water demand</c:v>
                  </c:pt>
                  <c:pt idx="9">
                    <c:v>Fire weather (risk of wildfires)</c:v>
                  </c:pt>
                  <c:pt idx="10">
                    <c:v>River flooding</c:v>
                  </c:pt>
                  <c:pt idx="11">
                    <c:v>Coastal flooding</c:v>
                  </c:pt>
                  <c:pt idx="12">
                    <c:v>Other coastal events</c:v>
                  </c:pt>
                  <c:pt idx="13">
                    <c:v>Oceanic events</c:v>
                  </c:pt>
                  <c:pt idx="14">
                    <c:v>Hurricanes/ cyclones/ typhoons</c:v>
                  </c:pt>
                  <c:pt idx="15">
                    <c:v>Extreme wind</c:v>
                  </c:pt>
                  <c:pt idx="16">
                    <c:v>Storm</c:v>
                  </c:pt>
                  <c:pt idx="17">
                    <c:v>Mass movement</c:v>
                  </c:pt>
                  <c:pt idx="18">
                    <c:v>Loss of green space/green cover</c:v>
                  </c:pt>
                  <c:pt idx="19">
                    <c:v>Soil degradation/erosion</c:v>
                  </c:pt>
                  <c:pt idx="20">
                    <c:v>Infectious disease</c:v>
                  </c:pt>
                  <c:pt idx="21">
                    <c:v>Air pollution</c:v>
                  </c:pt>
                  <c:pt idx="22">
                    <c:v>Biodiversity loss</c:v>
                  </c:pt>
                  <c:pt idx="23">
                    <c:v>Other, please specify:</c:v>
                  </c:pt>
                </c15:dlblRangeCache>
              </c15:datalabelsRange>
            </c:ext>
            <c:ext xmlns:c16="http://schemas.microsoft.com/office/drawing/2014/chart" uri="{C3380CC4-5D6E-409C-BE32-E72D297353CC}">
              <c16:uniqueId val="{0000002E-6E10-43BA-BD70-BC789D35F76E}"/>
            </c:ext>
          </c:extLst>
        </c:ser>
        <c:dLbls>
          <c:showLegendKey val="0"/>
          <c:showVal val="0"/>
          <c:showCatName val="0"/>
          <c:showSerName val="0"/>
          <c:showPercent val="0"/>
          <c:showBubbleSize val="0"/>
        </c:dLbls>
        <c:axId val="799341124"/>
        <c:axId val="593489818"/>
      </c:scatterChart>
      <c:valAx>
        <c:axId val="799341124"/>
        <c:scaling>
          <c:orientation val="minMax"/>
          <c:max val="5.5"/>
          <c:min val="0"/>
        </c:scaling>
        <c:delete val="0"/>
        <c:axPos val="b"/>
        <c:title>
          <c:tx>
            <c:rich>
              <a:bodyPr rot="0" spcFirstLastPara="1" vertOverflow="ellipsis" vert="horz" wrap="square" anchor="ctr" anchorCtr="1"/>
              <a:lstStyle/>
              <a:p>
                <a:pPr algn="ctr">
                  <a:defRPr lang="en-US" sz="1100" b="1" i="0" u="none" kern="1200" baseline="0">
                    <a:solidFill>
                      <a:schemeClr val="tx1">
                        <a:lumMod val="65000"/>
                        <a:lumOff val="35000"/>
                      </a:schemeClr>
                    </a:solidFill>
                    <a:latin typeface="Arial"/>
                    <a:ea typeface="Arial"/>
                  </a:defRPr>
                </a:pPr>
                <a:r>
                  <a:rPr lang="en-US"/>
                  <a:t>Probability</a:t>
                </a:r>
              </a:p>
            </c:rich>
          </c:tx>
          <c:overlay val="0"/>
          <c:spPr>
            <a:noFill/>
            <a:ln w="6350">
              <a:noFill/>
            </a:ln>
            <a:effectLst/>
          </c:spPr>
        </c:title>
        <c:numFmt formatCode="0" sourceLinked="1"/>
        <c:majorTickMark val="none"/>
        <c:minorTickMark val="none"/>
        <c:tickLblPos val="nextTo"/>
        <c:spPr>
          <a:noFill/>
          <a:ln w="9525" cap="flat" cmpd="sng">
            <a:solidFill>
              <a:schemeClr val="tx1">
                <a:lumMod val="25000"/>
                <a:lumOff val="7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593489818"/>
        <c:crosses val="autoZero"/>
        <c:crossBetween val="midCat"/>
      </c:valAx>
      <c:valAx>
        <c:axId val="593489818"/>
        <c:scaling>
          <c:orientation val="minMax"/>
          <c:max val="5.5"/>
          <c:min val="0"/>
        </c:scaling>
        <c:delete val="0"/>
        <c:axPos val="l"/>
        <c:title>
          <c:tx>
            <c:rich>
              <a:bodyPr rot="-5400000" spcFirstLastPara="1" vertOverflow="ellipsis" vert="horz" wrap="square" anchor="ctr" anchorCtr="1"/>
              <a:lstStyle/>
              <a:p>
                <a:pPr algn="ctr">
                  <a:defRPr lang="en-US" sz="1100" b="1" i="0" u="none" kern="1200" baseline="0">
                    <a:solidFill>
                      <a:schemeClr val="tx1">
                        <a:lumMod val="65000"/>
                        <a:lumOff val="35000"/>
                      </a:schemeClr>
                    </a:solidFill>
                    <a:latin typeface="Arial"/>
                    <a:ea typeface="Arial"/>
                  </a:defRPr>
                </a:pPr>
                <a:r>
                  <a:rPr lang="en-US"/>
                  <a:t>Severity</a:t>
                </a:r>
              </a:p>
            </c:rich>
          </c:tx>
          <c:overlay val="0"/>
          <c:spPr>
            <a:noFill/>
            <a:ln w="6350">
              <a:noFill/>
            </a:ln>
            <a:effectLst/>
          </c:spPr>
        </c:title>
        <c:numFmt formatCode="0" sourceLinked="1"/>
        <c:majorTickMark val="out"/>
        <c:minorTickMark val="none"/>
        <c:tickLblPos val="nextTo"/>
        <c:spPr>
          <a:noFill/>
          <a:ln w="9525" cap="flat" cmpd="sng">
            <a:solidFill>
              <a:schemeClr val="tx1">
                <a:lumMod val="25000"/>
                <a:lumOff val="7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799341124"/>
        <c:crosses val="autoZero"/>
        <c:crossBetween val="midCat"/>
      </c:valAx>
      <c:spPr>
        <a:noFill/>
        <a:ln w="635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alpha val="41000"/>
      </a:schemeClr>
    </a:solidFill>
    <a:ln w="9525">
      <a:noFill/>
      <a:round/>
    </a:ln>
    <a:effec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349250</xdr:colOff>
      <xdr:row>0</xdr:row>
      <xdr:rowOff>225425</xdr:rowOff>
    </xdr:from>
    <xdr:to>
      <xdr:col>6</xdr:col>
      <xdr:colOff>1752126</xdr:colOff>
      <xdr:row>1</xdr:row>
      <xdr:rowOff>707661</xdr:rowOff>
    </xdr:to>
    <xdr:pic>
      <xdr:nvPicPr>
        <xdr:cNvPr id="2" name="Picture 1" descr="Logo&#10;&#10;Description automatically generated">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182100" y="228600"/>
          <a:ext cx="1981200" cy="87630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34644</xdr:colOff>
      <xdr:row>4</xdr:row>
      <xdr:rowOff>54945</xdr:rowOff>
    </xdr:from>
    <xdr:to>
      <xdr:col>1</xdr:col>
      <xdr:colOff>4814456</xdr:colOff>
      <xdr:row>5</xdr:row>
      <xdr:rowOff>25975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rot="16200000">
          <a:off x="2200275" y="5534025"/>
          <a:ext cx="4781550" cy="5162550"/>
        </a:xfrm>
        <a:prstGeom prst="rect">
          <a:avLst/>
        </a:prstGeom>
      </xdr:spPr>
    </xdr:pic>
    <xdr:clientData/>
  </xdr:twoCellAnchor>
  <xdr:twoCellAnchor editAs="oneCell">
    <xdr:from>
      <xdr:col>1</xdr:col>
      <xdr:colOff>4844143</xdr:colOff>
      <xdr:row>3</xdr:row>
      <xdr:rowOff>1600200</xdr:rowOff>
    </xdr:from>
    <xdr:to>
      <xdr:col>3</xdr:col>
      <xdr:colOff>54429</xdr:colOff>
      <xdr:row>4</xdr:row>
      <xdr:rowOff>2960262</xdr:rowOff>
    </xdr:to>
    <xdr:pic>
      <xdr:nvPicPr>
        <xdr:cNvPr id="2" name="Picture 1" descr="เทศบาลเมืองหัวหิน - วิกิพีเดีย">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bwMode="auto">
        <a:xfrm>
          <a:off x="7010400" y="5467350"/>
          <a:ext cx="3667125" cy="297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4767943</xdr:colOff>
      <xdr:row>4</xdr:row>
      <xdr:rowOff>2656114</xdr:rowOff>
    </xdr:from>
    <xdr:to>
      <xdr:col>3</xdr:col>
      <xdr:colOff>87085</xdr:colOff>
      <xdr:row>7</xdr:row>
      <xdr:rowOff>147791</xdr:rowOff>
    </xdr:to>
    <xdr:pic>
      <xdr:nvPicPr>
        <xdr:cNvPr id="3" name="Picture 2" descr="วิวมุมสูงมองเห็นเมืองหัวหินอย่างชัดเจน - เขา หิน เหล็ก ไฟ">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bwMode="auto">
        <a:xfrm>
          <a:off x="6934200" y="8134350"/>
          <a:ext cx="3781425" cy="30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108857</xdr:colOff>
      <xdr:row>4</xdr:row>
      <xdr:rowOff>4169228</xdr:rowOff>
    </xdr:from>
    <xdr:to>
      <xdr:col>1</xdr:col>
      <xdr:colOff>3345404</xdr:colOff>
      <xdr:row>17</xdr:row>
      <xdr:rowOff>134982</xdr:rowOff>
    </xdr:to>
    <xdr:pic>
      <xdr:nvPicPr>
        <xdr:cNvPr id="4" name="Picture 3" descr="ชุมชนในเขตเทศบาลเมืองหัวหิน ล่าสุด - Google My Maps">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bwMode="auto">
        <a:xfrm>
          <a:off x="2266950" y="9648825"/>
          <a:ext cx="3238500" cy="3324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85725</xdr:colOff>
      <xdr:row>1</xdr:row>
      <xdr:rowOff>190500</xdr:rowOff>
    </xdr:from>
    <xdr:to>
      <xdr:col>13</xdr:col>
      <xdr:colOff>273051</xdr:colOff>
      <xdr:row>21</xdr:row>
      <xdr:rowOff>0</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K40" totalsRowShown="0" headerRowDxfId="44" dataDxfId="43">
  <autoFilter ref="A2:K40" xr:uid="{00000000-0009-0000-0100-000001000000}"/>
  <tableColumns count="11">
    <tableColumn id="1" xr3:uid="{00000000-0010-0000-0000-000001000000}" name="Climate hazards" dataDxfId="42"/>
    <tableColumn id="7" xr3:uid="{00000000-0010-0000-0000-000007000000}" name="What data do you need to measure this hazard?" dataDxfId="41"/>
    <tableColumn id="2" xr3:uid="{00000000-0010-0000-0000-000002000000}" name="Did this hazard significantly impact your city before 2022?" dataDxfId="40"/>
    <tableColumn id="3" xr3:uid="{00000000-0010-0000-0000-000003000000}" name="Current probability of hazard" dataDxfId="39"/>
    <tableColumn id="6" xr3:uid="{00000000-0010-0000-0000-000006000000}" name="Describe trends" dataDxfId="38"/>
    <tableColumn id="8" xr3:uid="{00000000-0010-0000-0000-000008000000}" name="Expected future change in frequency" dataDxfId="37"/>
    <tableColumn id="9" xr3:uid="{00000000-0010-0000-0000-000009000000}" name="Expected future change in intensity" dataDxfId="36"/>
    <tableColumn id="11" xr3:uid="{00000000-0010-0000-0000-00000B000000}" name="When do you first expect to experience those changes?" dataDxfId="35"/>
    <tableColumn id="5" xr3:uid="{00000000-0010-0000-0000-000005000000}" name="Describe future projections" dataDxfId="34"/>
    <tableColumn id="13" xr3:uid="{00000000-0010-0000-0000-00000D000000}" name="Data source(s)" dataDxfId="33"/>
    <tableColumn id="14" xr3:uid="{00000000-0010-0000-0000-00000E000000}" name="Year" dataDxfId="32"/>
  </tableColumns>
  <tableStyleInfo name="TableStyleLight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4" displayName="Table14" ref="A2:H40" totalsRowShown="0" headerRowDxfId="31" dataDxfId="30">
  <autoFilter ref="A2:H40" xr:uid="{00000000-0009-0000-0100-000003000000}"/>
  <tableColumns count="8">
    <tableColumn id="1" xr3:uid="{00000000-0010-0000-0100-000001000000}" name="Climate hazards (copy from previous page)" dataDxfId="29"/>
    <tableColumn id="6" xr3:uid="{00000000-0010-0000-0100-000006000000}" name="Sectors most exposed_x000a_Copy from 'Multiple selection answers' sheet " dataDxfId="28"/>
    <tableColumn id="7" xr3:uid="{00000000-0010-0000-0100-000007000000}" name="Vulnerable population groups most exposed_x000a_Copy from 'Multiple selection answers' sheet" dataDxfId="27"/>
    <tableColumn id="3" xr3:uid="{00000000-0010-0000-0100-000003000000}" name="Proportion of the population exposed to the hazard" dataDxfId="26"/>
    <tableColumn id="12" xr3:uid="{00000000-0010-0000-0100-00000C000000}" name="Describe the impacts on vulnerable populations and sectors" dataDxfId="25"/>
    <tableColumn id="2" xr3:uid="{00000000-0010-0000-0100-000002000000}" name="Magnitude of impacts" dataDxfId="24"/>
    <tableColumn id="13" xr3:uid="{00000000-0010-0000-0100-00000D000000}" name="Data source(s)" dataDxfId="23"/>
    <tableColumn id="14" xr3:uid="{00000000-0010-0000-0100-00000E000000}" name="Year" dataDxfId="22"/>
  </tableColumns>
  <tableStyleInfo name="TableStyleLight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2:G40" totalsRowShown="0" headerRowDxfId="21" dataDxfId="19" headerRowBorderDxfId="20" tableBorderDxfId="18">
  <autoFilter ref="A2:G40" xr:uid="{00000000-0009-0000-0100-000005000000}"/>
  <sortState xmlns:xlrd2="http://schemas.microsoft.com/office/spreadsheetml/2017/richdata2" ref="A3:G40">
    <sortCondition descending="1" ref="F3:F40"/>
  </sortState>
  <tableColumns count="7">
    <tableColumn id="1" xr3:uid="{00000000-0010-0000-0200-000001000000}" name="Climate hazard" dataDxfId="17"/>
    <tableColumn id="2" xr3:uid="{00000000-0010-0000-0200-000002000000}" name="Probability of hazard" dataDxfId="16">
      <calculatedColumnFormula>_xlfn.IFNA(VLOOKUP(Table5[[#This Row],[Climate hazard]],Table1[],4,FALSE),"")</calculatedColumnFormula>
    </tableColumn>
    <tableColumn id="3" xr3:uid="{00000000-0010-0000-0200-000003000000}" name="Magnitude of impacts" dataDxfId="15">
      <calculatedColumnFormula>_xlfn.IFNA(VLOOKUP(Table5[[#This Row],[Climate hazard]],Table14[],6,FALSE),"")</calculatedColumnFormula>
    </tableColumn>
    <tableColumn id="5" xr3:uid="{00000000-0010-0000-0200-000005000000}" name="Probability score" dataDxfId="14">
      <calculatedColumnFormula>VALUE(IF(Table5[[#This Row],[Probability of hazard]]="High",5,IF(Table5[[#This Row],[Probability of hazard]]="Medium High",4,IF(Table5[[#This Row],[Probability of hazard]]="Medium",3,IF(Table5[[#This Row],[Probability of hazard]]="Medium Low",2,IF(Table5[[#This Row],[Probability of hazard]]="Low",1,NA()))))))</calculatedColumnFormula>
    </tableColumn>
    <tableColumn id="6" xr3:uid="{00000000-0010-0000-0200-000006000000}" name="Impact score" dataDxfId="13">
      <calculatedColumnFormula>VALUE(IF(Table5[[#This Row],[Magnitude of impacts]]="High",5,IF(Table5[[#This Row],[Magnitude of impacts]]="Medium High",4,IF(Table5[[#This Row],[Magnitude of impacts]]="Medium",3,IF(Table5[[#This Row],[Magnitude of impacts]]="Medium Low",2,IF(Table5[[#This Row],[Magnitude of impacts]]="Low",1,NA()))))))</calculatedColumnFormula>
    </tableColumn>
    <tableColumn id="7" xr3:uid="{00000000-0010-0000-0200-000007000000}" name="Risk score" dataDxfId="12">
      <calculatedColumnFormula>IFERROR(Table5[[#This Row],[Probability score]]*Table5[[#This Row],[Impact score]],0)</calculatedColumnFormula>
    </tableColumn>
    <tableColumn id="4" xr3:uid="{00000000-0010-0000-0200-000004000000}" name="Overall Risk" dataDxfId="11">
      <calculatedColumnFormula>IF(Table5[[#This Row],[Risk score]]=0,"",IF(Table5[[#This Row],[Risk score]]&lt;=2,"Low",IF(Table5[[#This Row],[Risk score]]&lt;=6,"Medium Low",IF(Table5[[#This Row],[Risk score]]&lt;=12,"Medium",IF(Table5[[#This Row],[Risk score]]&lt;=20,"Medium High",IF(Table5[[#This Row],[Risk score]]&lt;=25,"High",""))))))</calculatedColumnFormula>
    </tableColumn>
  </tableColumns>
  <tableStyleInfo name="TableStyleLight1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2:C40" totalsRowShown="0" headerRowDxfId="10" dataDxfId="8" headerRowBorderDxfId="9" tableBorderDxfId="7">
  <autoFilter ref="A2:C40" xr:uid="{00000000-0009-0000-0100-000004000000}"/>
  <tableColumns count="3">
    <tableColumn id="1" xr3:uid="{00000000-0010-0000-0300-000001000000}" name="Factors that affect ability of your city to adapt" dataDxfId="6"/>
    <tableColumn id="2" xr3:uid="{00000000-0010-0000-0300-000002000000}" name="Indicate the degree to which this factor either supports or challenges the ability of your city to adapt" dataDxfId="5"/>
    <tableColumn id="4" xr3:uid="{00000000-0010-0000-0300-000004000000}" name="Please describe how the factor supports or challenges the adaptive capacity of your city" dataDxfId="4"/>
  </tableColumns>
  <tableStyleInfo name="TableStyleLight1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2" displayName="Table2" ref="A2:B18" totalsRowShown="0" headerRowDxfId="3" dataDxfId="2">
  <autoFilter ref="A2:B18" xr:uid="{00000000-0009-0000-0100-000002000000}"/>
  <tableColumns count="2">
    <tableColumn id="1" xr3:uid="{00000000-0010-0000-0400-000001000000}" name="Key term" dataDxfId="1"/>
    <tableColumn id="2" xr3:uid="{00000000-0010-0000-0400-000002000000}" name="Defini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CDP 2">
      <a:dk1>
        <a:sysClr val="windowText" lastClr="000000"/>
      </a:dk1>
      <a:lt1>
        <a:sysClr val="window" lastClr="FFFFFF"/>
      </a:lt1>
      <a:dk2>
        <a:srgbClr val="B32B2E"/>
      </a:dk2>
      <a:lt2>
        <a:srgbClr val="CE0538"/>
      </a:lt2>
      <a:accent1>
        <a:srgbClr val="989EA4"/>
      </a:accent1>
      <a:accent2>
        <a:srgbClr val="A9B4BD"/>
      </a:accent2>
      <a:accent3>
        <a:srgbClr val="F5F7F8"/>
      </a:accent3>
      <a:accent4>
        <a:srgbClr val="485464"/>
      </a:accent4>
      <a:accent5>
        <a:srgbClr val="62536D"/>
      </a:accent5>
      <a:accent6>
        <a:srgbClr val="505B94"/>
      </a:accent6>
      <a:hlink>
        <a:srgbClr val="8084B5"/>
      </a:hlink>
      <a:folHlink>
        <a:srgbClr val="CE0538"/>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nrct.go.th/file:/C:/Users/AA/Downloads/Fulltext%234.pdf"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resilienteast.com/impacts"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www.ipcc.ch/sr15/chapter/gloss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G25"/>
  <sheetViews>
    <sheetView showGridLines="0" zoomScale="70" zoomScaleNormal="70" workbookViewId="0">
      <selection activeCell="A24" sqref="A24"/>
    </sheetView>
  </sheetViews>
  <sheetFormatPr defaultColWidth="8.6640625" defaultRowHeight="17.399999999999999"/>
  <cols>
    <col min="1" max="1" width="45.109375" style="18" customWidth="1"/>
    <col min="2" max="2" width="60.109375" style="18" customWidth="1"/>
    <col min="3" max="3" width="8.6640625" style="18" customWidth="1"/>
    <col min="4" max="4" width="9.6640625" style="18" customWidth="1"/>
    <col min="5" max="6" width="8.6640625" style="18"/>
    <col min="7" max="7" width="26.44140625" style="18" customWidth="1"/>
    <col min="8" max="16384" width="8.6640625" style="18"/>
  </cols>
  <sheetData>
    <row r="1" spans="1:7" ht="31.05" customHeight="1">
      <c r="A1" s="35" t="s">
        <v>0</v>
      </c>
    </row>
    <row r="2" spans="1:7" ht="64.5" customHeight="1">
      <c r="A2" s="7" t="s">
        <v>1</v>
      </c>
      <c r="B2" s="7"/>
      <c r="C2" s="7"/>
      <c r="D2" s="7"/>
      <c r="E2" s="7"/>
    </row>
    <row r="4" spans="1:7" ht="62.55" customHeight="1">
      <c r="A4" s="19" t="s">
        <v>300</v>
      </c>
      <c r="B4" s="71" t="s">
        <v>234</v>
      </c>
      <c r="C4" s="13" t="s">
        <v>216</v>
      </c>
      <c r="D4" s="12"/>
      <c r="E4" s="12"/>
      <c r="F4" s="12"/>
      <c r="G4" s="11"/>
    </row>
    <row r="5" spans="1:7" ht="62.55" customHeight="1">
      <c r="A5" s="19" t="s">
        <v>301</v>
      </c>
      <c r="B5" s="71">
        <v>2023</v>
      </c>
      <c r="C5" s="10" t="s">
        <v>277</v>
      </c>
      <c r="D5" s="9"/>
      <c r="E5" s="9"/>
      <c r="F5" s="9"/>
      <c r="G5" s="8"/>
    </row>
    <row r="6" spans="1:7" ht="62.55" customHeight="1">
      <c r="A6" s="19" t="s">
        <v>302</v>
      </c>
      <c r="B6" s="72" t="s">
        <v>50</v>
      </c>
      <c r="C6" s="10"/>
      <c r="D6" s="9"/>
      <c r="E6" s="9"/>
      <c r="F6" s="9"/>
      <c r="G6" s="8"/>
    </row>
    <row r="7" spans="1:7" ht="62.55" customHeight="1">
      <c r="A7" s="19" t="s">
        <v>303</v>
      </c>
      <c r="B7" s="73" t="s">
        <v>235</v>
      </c>
      <c r="C7" s="10"/>
      <c r="D7" s="9"/>
      <c r="E7" s="9"/>
      <c r="F7" s="9"/>
      <c r="G7" s="8"/>
    </row>
    <row r="8" spans="1:7" ht="62.25" customHeight="1">
      <c r="A8" s="6" t="s">
        <v>308</v>
      </c>
      <c r="B8" s="70" t="s">
        <v>236</v>
      </c>
      <c r="C8" s="10"/>
      <c r="D8" s="9"/>
      <c r="E8" s="9"/>
      <c r="F8" s="9"/>
      <c r="G8" s="8"/>
    </row>
    <row r="9" spans="1:7" ht="20.7" customHeight="1">
      <c r="A9" s="5"/>
      <c r="B9" s="74" t="s">
        <v>266</v>
      </c>
      <c r="C9" s="76"/>
      <c r="D9" s="69"/>
      <c r="E9" s="69"/>
      <c r="F9" s="69"/>
      <c r="G9" s="77"/>
    </row>
    <row r="10" spans="1:7" ht="20.7" customHeight="1">
      <c r="A10" s="5"/>
      <c r="B10" s="74" t="s">
        <v>267</v>
      </c>
      <c r="C10" s="76"/>
      <c r="D10" s="69"/>
      <c r="E10" s="69"/>
      <c r="F10" s="69"/>
      <c r="G10" s="77"/>
    </row>
    <row r="11" spans="1:7" ht="20.7" customHeight="1">
      <c r="A11" s="5"/>
      <c r="B11" s="74" t="s">
        <v>268</v>
      </c>
      <c r="C11" s="76"/>
      <c r="D11" s="69"/>
      <c r="E11" s="69"/>
      <c r="F11" s="69"/>
      <c r="G11" s="77"/>
    </row>
    <row r="12" spans="1:7" ht="20.7" customHeight="1">
      <c r="A12" s="5"/>
      <c r="B12" s="74" t="s">
        <v>269</v>
      </c>
      <c r="C12" s="76"/>
      <c r="D12" s="69"/>
      <c r="E12" s="69"/>
      <c r="F12" s="69"/>
      <c r="G12" s="77"/>
    </row>
    <row r="13" spans="1:7" ht="20.7" customHeight="1">
      <c r="A13" s="5"/>
      <c r="B13" s="74" t="s">
        <v>270</v>
      </c>
      <c r="C13" s="76"/>
      <c r="D13" s="69"/>
      <c r="E13" s="69"/>
      <c r="F13" s="69"/>
      <c r="G13" s="77"/>
    </row>
    <row r="14" spans="1:7" ht="20.7" customHeight="1">
      <c r="A14" s="5"/>
      <c r="B14" s="74" t="s">
        <v>271</v>
      </c>
      <c r="C14" s="76"/>
      <c r="D14" s="69"/>
      <c r="E14" s="69"/>
      <c r="F14" s="69"/>
      <c r="G14" s="77"/>
    </row>
    <row r="15" spans="1:7" ht="20.7" customHeight="1">
      <c r="A15" s="5"/>
      <c r="B15" s="74" t="s">
        <v>272</v>
      </c>
      <c r="C15" s="76"/>
      <c r="D15" s="69"/>
      <c r="E15" s="69"/>
      <c r="F15" s="69"/>
      <c r="G15" s="77"/>
    </row>
    <row r="16" spans="1:7" ht="20.7" customHeight="1">
      <c r="A16" s="5"/>
      <c r="B16" s="74" t="s">
        <v>273</v>
      </c>
      <c r="C16" s="76"/>
      <c r="D16" s="69"/>
      <c r="E16" s="69"/>
      <c r="F16" s="69"/>
      <c r="G16" s="77"/>
    </row>
    <row r="17" spans="1:7" ht="20.7" customHeight="1">
      <c r="A17" s="5"/>
      <c r="B17" s="74" t="s">
        <v>274</v>
      </c>
      <c r="C17" s="76"/>
      <c r="D17" s="69"/>
      <c r="E17" s="69"/>
      <c r="F17" s="69"/>
      <c r="G17" s="77"/>
    </row>
    <row r="18" spans="1:7" ht="20.7" customHeight="1">
      <c r="A18" s="5"/>
      <c r="B18" s="74" t="s">
        <v>275</v>
      </c>
      <c r="C18" s="76"/>
      <c r="D18" s="69"/>
      <c r="E18" s="69"/>
      <c r="F18" s="69"/>
      <c r="G18" s="77"/>
    </row>
    <row r="19" spans="1:7" ht="20.7" customHeight="1">
      <c r="A19" s="5"/>
      <c r="B19" s="74" t="s">
        <v>276</v>
      </c>
      <c r="C19" s="76"/>
      <c r="D19" s="69"/>
      <c r="E19" s="69"/>
      <c r="F19" s="69"/>
      <c r="G19" s="77"/>
    </row>
    <row r="20" spans="1:7" ht="20.7" customHeight="1">
      <c r="A20" s="5"/>
      <c r="B20" s="74"/>
      <c r="C20" s="76"/>
      <c r="D20" s="69"/>
      <c r="E20" s="69"/>
      <c r="F20" s="69"/>
      <c r="G20" s="77"/>
    </row>
    <row r="21" spans="1:7" ht="20.7" customHeight="1">
      <c r="A21" s="5"/>
      <c r="B21" s="74"/>
      <c r="C21" s="76"/>
      <c r="D21" s="69"/>
      <c r="E21" s="69"/>
      <c r="F21" s="69"/>
      <c r="G21" s="77"/>
    </row>
    <row r="22" spans="1:7" ht="20.7" customHeight="1">
      <c r="A22" s="5"/>
      <c r="B22" s="74"/>
      <c r="C22" s="76"/>
      <c r="D22" s="69"/>
      <c r="E22" s="69"/>
      <c r="F22" s="69"/>
      <c r="G22" s="77"/>
    </row>
    <row r="23" spans="1:7" ht="20.7" customHeight="1">
      <c r="A23" s="5"/>
      <c r="B23" s="75"/>
      <c r="C23" s="78"/>
      <c r="D23" s="79"/>
      <c r="E23" s="79"/>
      <c r="F23" s="79"/>
      <c r="G23" s="80"/>
    </row>
    <row r="24" spans="1:7">
      <c r="B24" s="68"/>
    </row>
    <row r="25" spans="1:7">
      <c r="A25" s="7" t="s">
        <v>2</v>
      </c>
      <c r="B25" s="7"/>
      <c r="C25" s="7"/>
      <c r="D25" s="7"/>
      <c r="E25" s="7"/>
    </row>
  </sheetData>
  <mergeCells count="5">
    <mergeCell ref="C4:G4"/>
    <mergeCell ref="C5:G8"/>
    <mergeCell ref="A2:E2"/>
    <mergeCell ref="A25:E25"/>
    <mergeCell ref="A8:A23"/>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 options - General'!$A$2:$A$5</xm:f>
          </x14:formula1>
          <xm:sqref>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7"/>
  <sheetViews>
    <sheetView zoomScale="115" zoomScaleNormal="115" workbookViewId="0">
      <selection activeCell="J5" sqref="J5"/>
    </sheetView>
  </sheetViews>
  <sheetFormatPr defaultColWidth="9" defaultRowHeight="14.4"/>
  <cols>
    <col min="1" max="1" width="24.33203125" customWidth="1"/>
    <col min="2" max="2" width="19.109375" customWidth="1"/>
    <col min="3" max="3" width="22.33203125" customWidth="1"/>
    <col min="4" max="4" width="13" customWidth="1"/>
    <col min="6" max="6" width="10.33203125" customWidth="1"/>
    <col min="7" max="7" width="9.33203125" customWidth="1"/>
    <col min="8" max="8" width="13.33203125" customWidth="1"/>
    <col min="9" max="9" width="13" customWidth="1"/>
    <col min="10" max="10" width="12" customWidth="1"/>
  </cols>
  <sheetData>
    <row r="1" spans="1:13" s="14" customFormat="1" ht="72" thickBot="1">
      <c r="A1" s="36" t="s">
        <v>6</v>
      </c>
      <c r="B1" s="37" t="s">
        <v>182</v>
      </c>
      <c r="C1" s="37" t="s">
        <v>147</v>
      </c>
      <c r="D1" s="37" t="s">
        <v>58</v>
      </c>
      <c r="E1" s="36" t="s">
        <v>183</v>
      </c>
      <c r="F1" s="36" t="s">
        <v>9</v>
      </c>
      <c r="G1" s="37" t="s">
        <v>184</v>
      </c>
      <c r="H1" s="36" t="s">
        <v>185</v>
      </c>
      <c r="I1" s="36" t="s">
        <v>186</v>
      </c>
      <c r="J1" s="36" t="s">
        <v>13</v>
      </c>
    </row>
    <row r="2" spans="1:13" ht="20.399999999999999">
      <c r="A2" s="15" t="s">
        <v>25</v>
      </c>
      <c r="B2" s="15" t="s">
        <v>150</v>
      </c>
      <c r="C2" s="15" t="s">
        <v>149</v>
      </c>
      <c r="D2" s="15" t="s">
        <v>187</v>
      </c>
      <c r="E2" s="15" t="s">
        <v>18</v>
      </c>
      <c r="F2" s="15" t="s">
        <v>188</v>
      </c>
      <c r="G2" s="15" t="s">
        <v>188</v>
      </c>
      <c r="H2" s="15" t="s">
        <v>21</v>
      </c>
      <c r="I2" s="15" t="s">
        <v>21</v>
      </c>
      <c r="J2" s="15" t="s">
        <v>22</v>
      </c>
      <c r="K2" s="15"/>
      <c r="L2" s="15"/>
      <c r="M2" s="15"/>
    </row>
    <row r="3" spans="1:13" ht="20.399999999999999">
      <c r="A3" s="15" t="s">
        <v>26</v>
      </c>
      <c r="B3" s="15" t="s">
        <v>152</v>
      </c>
      <c r="C3" s="15" t="s">
        <v>151</v>
      </c>
      <c r="D3" s="15" t="s">
        <v>189</v>
      </c>
      <c r="E3" s="15" t="s">
        <v>190</v>
      </c>
      <c r="F3" s="15" t="s">
        <v>19</v>
      </c>
      <c r="G3" s="15" t="s">
        <v>19</v>
      </c>
      <c r="H3" s="15" t="s">
        <v>191</v>
      </c>
      <c r="I3" s="15" t="s">
        <v>191</v>
      </c>
      <c r="J3" s="15" t="s">
        <v>192</v>
      </c>
      <c r="K3" s="15"/>
      <c r="L3" s="15"/>
      <c r="M3" s="15"/>
    </row>
    <row r="4" spans="1:13" ht="20.399999999999999">
      <c r="A4" s="15" t="s">
        <v>27</v>
      </c>
      <c r="B4" s="15" t="s">
        <v>154</v>
      </c>
      <c r="C4" s="15" t="s">
        <v>153</v>
      </c>
      <c r="D4" s="15" t="s">
        <v>193</v>
      </c>
      <c r="E4" s="15" t="s">
        <v>194</v>
      </c>
      <c r="F4" s="15" t="s">
        <v>195</v>
      </c>
      <c r="G4" s="15" t="s">
        <v>195</v>
      </c>
      <c r="H4" s="15" t="s">
        <v>196</v>
      </c>
      <c r="I4" s="15" t="s">
        <v>196</v>
      </c>
      <c r="J4" s="15" t="s">
        <v>197</v>
      </c>
      <c r="K4" s="15"/>
      <c r="L4" s="15"/>
      <c r="M4" s="15"/>
    </row>
    <row r="5" spans="1:13" ht="30.6">
      <c r="A5" s="15" t="s">
        <v>28</v>
      </c>
      <c r="B5" s="15" t="s">
        <v>156</v>
      </c>
      <c r="C5" s="15" t="s">
        <v>155</v>
      </c>
      <c r="D5" s="15" t="s">
        <v>198</v>
      </c>
      <c r="E5" s="15"/>
      <c r="F5" s="15" t="s">
        <v>199</v>
      </c>
      <c r="G5" s="15" t="s">
        <v>199</v>
      </c>
      <c r="H5" s="15" t="s">
        <v>194</v>
      </c>
      <c r="I5" s="15" t="s">
        <v>194</v>
      </c>
      <c r="J5" s="15" t="s">
        <v>200</v>
      </c>
      <c r="K5" s="15"/>
      <c r="L5" s="15"/>
      <c r="M5" s="15"/>
    </row>
    <row r="6" spans="1:13" ht="30.6">
      <c r="A6" s="15" t="s">
        <v>29</v>
      </c>
      <c r="B6" s="15" t="s">
        <v>158</v>
      </c>
      <c r="C6" s="15" t="s">
        <v>157</v>
      </c>
      <c r="D6" s="15" t="s">
        <v>63</v>
      </c>
      <c r="E6" s="15"/>
      <c r="F6" s="15" t="s">
        <v>201</v>
      </c>
      <c r="G6" s="15" t="s">
        <v>201</v>
      </c>
      <c r="H6" s="15" t="s">
        <v>202</v>
      </c>
      <c r="I6" s="15" t="s">
        <v>202</v>
      </c>
      <c r="K6" s="15"/>
      <c r="L6" s="15"/>
      <c r="M6" s="15"/>
    </row>
    <row r="7" spans="1:13" ht="20.399999999999999">
      <c r="A7" s="15" t="s">
        <v>30</v>
      </c>
      <c r="B7" s="15" t="s">
        <v>160</v>
      </c>
      <c r="C7" s="15" t="s">
        <v>159</v>
      </c>
      <c r="D7" s="15" t="s">
        <v>203</v>
      </c>
      <c r="E7" s="15"/>
      <c r="F7" s="15" t="s">
        <v>194</v>
      </c>
      <c r="G7" s="15" t="s">
        <v>194</v>
      </c>
      <c r="H7" s="15"/>
      <c r="I7" s="15"/>
      <c r="J7" s="15"/>
      <c r="K7" s="15"/>
      <c r="L7" s="15"/>
      <c r="M7" s="15"/>
    </row>
    <row r="8" spans="1:13" ht="61.2">
      <c r="A8" s="15" t="s">
        <v>31</v>
      </c>
      <c r="B8" s="15" t="s">
        <v>162</v>
      </c>
      <c r="C8" s="15" t="s">
        <v>161</v>
      </c>
      <c r="D8" s="15" t="s">
        <v>204</v>
      </c>
      <c r="E8" s="15"/>
      <c r="F8" s="15" t="s">
        <v>205</v>
      </c>
      <c r="G8" s="15" t="s">
        <v>205</v>
      </c>
      <c r="H8" s="15"/>
      <c r="I8" s="15"/>
      <c r="J8" s="15"/>
      <c r="K8" s="15"/>
      <c r="L8" s="15"/>
      <c r="M8" s="15"/>
    </row>
    <row r="9" spans="1:13" ht="20.399999999999999">
      <c r="A9" s="15" t="s">
        <v>32</v>
      </c>
      <c r="B9" s="15" t="s">
        <v>164</v>
      </c>
      <c r="C9" s="15" t="s">
        <v>163</v>
      </c>
      <c r="D9" s="15" t="s">
        <v>206</v>
      </c>
      <c r="E9" s="15"/>
      <c r="F9" s="15"/>
      <c r="G9" s="15"/>
      <c r="H9" s="15"/>
      <c r="I9" s="15"/>
      <c r="J9" s="15"/>
      <c r="K9" s="15"/>
      <c r="L9" s="15"/>
      <c r="M9" s="15"/>
    </row>
    <row r="10" spans="1:13">
      <c r="A10" s="15" t="s">
        <v>33</v>
      </c>
      <c r="B10" s="15" t="s">
        <v>166</v>
      </c>
      <c r="C10" s="15" t="s">
        <v>165</v>
      </c>
      <c r="D10" s="15" t="s">
        <v>207</v>
      </c>
      <c r="E10" s="15"/>
      <c r="F10" s="15"/>
      <c r="G10" s="15"/>
      <c r="H10" s="15"/>
      <c r="I10" s="15"/>
      <c r="J10" s="15"/>
      <c r="K10" s="15"/>
      <c r="L10" s="15"/>
      <c r="M10" s="15"/>
    </row>
    <row r="11" spans="1:13" ht="20.399999999999999">
      <c r="A11" s="15" t="s">
        <v>34</v>
      </c>
      <c r="B11" s="15" t="s">
        <v>168</v>
      </c>
      <c r="C11" s="15" t="s">
        <v>167</v>
      </c>
      <c r="D11" s="15" t="s">
        <v>208</v>
      </c>
      <c r="E11" s="15"/>
      <c r="F11" s="15"/>
      <c r="G11" s="15"/>
      <c r="H11" s="15"/>
      <c r="I11" s="15"/>
      <c r="J11" s="15"/>
      <c r="K11" s="15"/>
      <c r="L11" s="15"/>
      <c r="M11" s="15"/>
    </row>
    <row r="12" spans="1:13" ht="30.6">
      <c r="A12" s="15" t="s">
        <v>35</v>
      </c>
      <c r="B12" s="15" t="s">
        <v>194</v>
      </c>
      <c r="C12" s="15" t="s">
        <v>169</v>
      </c>
      <c r="D12" s="15"/>
      <c r="E12" s="15"/>
      <c r="F12" s="15"/>
      <c r="G12" s="15"/>
      <c r="H12" s="15"/>
      <c r="I12" s="15"/>
      <c r="J12" s="15"/>
      <c r="K12" s="15"/>
      <c r="L12" s="15"/>
      <c r="M12" s="15"/>
    </row>
    <row r="13" spans="1:13">
      <c r="A13" s="15" t="s">
        <v>36</v>
      </c>
      <c r="B13" s="15"/>
      <c r="C13" s="15" t="s">
        <v>170</v>
      </c>
      <c r="D13" s="15"/>
      <c r="E13" s="15"/>
      <c r="F13" s="15"/>
      <c r="G13" s="15"/>
      <c r="H13" s="15"/>
      <c r="I13" s="15"/>
      <c r="J13" s="15"/>
      <c r="K13" s="15"/>
      <c r="L13" s="15"/>
      <c r="M13" s="15"/>
    </row>
    <row r="14" spans="1:13">
      <c r="A14" s="15" t="s">
        <v>37</v>
      </c>
      <c r="B14" s="15"/>
      <c r="C14" s="15" t="s">
        <v>171</v>
      </c>
      <c r="D14" s="15"/>
      <c r="E14" s="15"/>
      <c r="F14" s="15"/>
      <c r="G14" s="15"/>
      <c r="H14" s="15"/>
      <c r="I14" s="15"/>
      <c r="J14" s="15"/>
      <c r="K14" s="15"/>
      <c r="L14" s="15"/>
      <c r="M14" s="15"/>
    </row>
    <row r="15" spans="1:13" ht="30.6">
      <c r="A15" s="15" t="s">
        <v>38</v>
      </c>
      <c r="B15" s="15"/>
      <c r="C15" s="15" t="s">
        <v>172</v>
      </c>
      <c r="D15" s="15"/>
      <c r="E15" s="15"/>
      <c r="F15" s="15"/>
      <c r="G15" s="15"/>
      <c r="H15" s="15"/>
      <c r="I15" s="15"/>
      <c r="J15" s="15"/>
      <c r="K15" s="15"/>
      <c r="L15" s="15"/>
      <c r="M15" s="15"/>
    </row>
    <row r="16" spans="1:13">
      <c r="A16" s="15" t="s">
        <v>39</v>
      </c>
      <c r="B16" s="15"/>
      <c r="C16" s="15" t="s">
        <v>173</v>
      </c>
      <c r="D16" s="15"/>
      <c r="E16" s="15"/>
      <c r="F16" s="15"/>
      <c r="G16" s="15"/>
      <c r="H16" s="15"/>
      <c r="I16" s="15"/>
      <c r="J16" s="15"/>
      <c r="K16" s="15"/>
      <c r="L16" s="15"/>
      <c r="M16" s="15"/>
    </row>
    <row r="17" spans="1:13" ht="20.399999999999999">
      <c r="A17" s="15" t="s">
        <v>40</v>
      </c>
      <c r="B17" s="15"/>
      <c r="C17" s="15" t="s">
        <v>174</v>
      </c>
      <c r="D17" s="15"/>
      <c r="E17" s="15"/>
      <c r="F17" s="15"/>
      <c r="G17" s="15"/>
      <c r="H17" s="15"/>
      <c r="I17" s="15"/>
      <c r="J17" s="15"/>
      <c r="K17" s="15"/>
      <c r="L17" s="15"/>
      <c r="M17" s="15"/>
    </row>
    <row r="18" spans="1:13">
      <c r="A18" s="15" t="s">
        <v>41</v>
      </c>
      <c r="B18" s="15"/>
      <c r="C18" s="15" t="s">
        <v>175</v>
      </c>
      <c r="D18" s="15"/>
      <c r="E18" s="15"/>
      <c r="F18" s="15"/>
      <c r="G18" s="15"/>
      <c r="H18" s="15"/>
      <c r="I18" s="15"/>
      <c r="J18" s="15"/>
      <c r="K18" s="15"/>
      <c r="L18" s="15"/>
      <c r="M18" s="15"/>
    </row>
    <row r="19" spans="1:13">
      <c r="A19" s="15" t="s">
        <v>42</v>
      </c>
      <c r="B19" s="15"/>
      <c r="C19" s="15" t="s">
        <v>176</v>
      </c>
      <c r="D19" s="15"/>
      <c r="E19" s="15"/>
      <c r="F19" s="15"/>
      <c r="G19" s="15"/>
      <c r="H19" s="15"/>
      <c r="I19" s="15"/>
      <c r="J19" s="15"/>
      <c r="K19" s="15"/>
      <c r="L19" s="15"/>
      <c r="M19" s="15"/>
    </row>
    <row r="20" spans="1:13">
      <c r="A20" s="15" t="s">
        <v>43</v>
      </c>
      <c r="B20" s="15"/>
      <c r="C20" s="15" t="s">
        <v>177</v>
      </c>
      <c r="D20" s="15"/>
      <c r="E20" s="15"/>
      <c r="F20" s="15"/>
      <c r="G20" s="15"/>
      <c r="H20" s="15"/>
      <c r="I20" s="15"/>
      <c r="J20" s="15"/>
      <c r="K20" s="15"/>
      <c r="L20" s="15"/>
      <c r="M20" s="15"/>
    </row>
    <row r="21" spans="1:13" ht="20.399999999999999">
      <c r="A21" s="15" t="s">
        <v>44</v>
      </c>
      <c r="B21" s="15"/>
      <c r="C21" s="15" t="s">
        <v>178</v>
      </c>
      <c r="D21" s="15"/>
      <c r="E21" s="15"/>
      <c r="F21" s="15"/>
      <c r="G21" s="15"/>
      <c r="H21" s="15"/>
      <c r="I21" s="15"/>
      <c r="J21" s="15"/>
      <c r="K21" s="15"/>
      <c r="L21" s="15"/>
      <c r="M21" s="15"/>
    </row>
    <row r="22" spans="1:13">
      <c r="A22" s="15" t="s">
        <v>45</v>
      </c>
      <c r="B22" s="15"/>
      <c r="C22" s="15" t="s">
        <v>179</v>
      </c>
      <c r="D22" s="15"/>
      <c r="E22" s="15"/>
      <c r="F22" s="15"/>
      <c r="G22" s="15"/>
      <c r="H22" s="15"/>
      <c r="I22" s="15"/>
      <c r="J22" s="15"/>
      <c r="K22" s="15"/>
      <c r="L22" s="15"/>
      <c r="M22" s="15"/>
    </row>
    <row r="23" spans="1:13" ht="20.399999999999999">
      <c r="A23" s="15" t="s">
        <v>46</v>
      </c>
      <c r="B23" s="15"/>
      <c r="C23" s="15" t="s">
        <v>180</v>
      </c>
      <c r="D23" s="15"/>
      <c r="E23" s="15"/>
      <c r="F23" s="15"/>
      <c r="G23" s="15"/>
      <c r="H23" s="15"/>
      <c r="I23" s="15"/>
      <c r="J23" s="15"/>
      <c r="K23" s="15"/>
      <c r="L23" s="15"/>
      <c r="M23" s="15"/>
    </row>
    <row r="24" spans="1:13" ht="20.399999999999999">
      <c r="A24" s="15" t="s">
        <v>47</v>
      </c>
      <c r="B24" s="15"/>
      <c r="C24" s="15" t="s">
        <v>181</v>
      </c>
      <c r="D24" s="15"/>
      <c r="E24" s="15"/>
      <c r="F24" s="15"/>
      <c r="G24" s="15"/>
      <c r="H24" s="15"/>
      <c r="I24" s="15"/>
      <c r="J24" s="15"/>
      <c r="K24" s="15"/>
      <c r="L24" s="15"/>
      <c r="M24" s="15"/>
    </row>
    <row r="25" spans="1:13">
      <c r="A25" s="15"/>
      <c r="B25" s="15"/>
      <c r="C25" s="15" t="s">
        <v>168</v>
      </c>
      <c r="D25" s="15"/>
      <c r="E25" s="15"/>
      <c r="F25" s="15"/>
      <c r="G25" s="15"/>
      <c r="H25" s="15"/>
      <c r="I25" s="15"/>
      <c r="J25" s="15"/>
      <c r="K25" s="15"/>
      <c r="L25" s="15"/>
      <c r="M25" s="15"/>
    </row>
    <row r="26" spans="1:13">
      <c r="A26" s="15"/>
    </row>
    <row r="27" spans="1:13">
      <c r="A27" s="15"/>
    </row>
    <row r="28" spans="1:13">
      <c r="A28" s="15"/>
    </row>
    <row r="29" spans="1:13">
      <c r="A29" s="15"/>
    </row>
    <row r="30" spans="1:13">
      <c r="A30" s="15"/>
    </row>
    <row r="31" spans="1:13">
      <c r="A31" s="15"/>
    </row>
    <row r="32" spans="1:13">
      <c r="A32" s="15"/>
    </row>
    <row r="33" spans="1:1">
      <c r="A33" s="15"/>
    </row>
    <row r="34" spans="1:1">
      <c r="A34" s="15"/>
    </row>
    <row r="35" spans="1:1">
      <c r="A35" s="15"/>
    </row>
    <row r="36" spans="1:1">
      <c r="A36" s="15"/>
    </row>
    <row r="37" spans="1:1" ht="15" thickBot="1">
      <c r="A37" s="15"/>
    </row>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4"/>
  <sheetViews>
    <sheetView workbookViewId="0">
      <selection activeCell="B1" sqref="B1"/>
    </sheetView>
  </sheetViews>
  <sheetFormatPr defaultColWidth="9" defaultRowHeight="14.4"/>
  <cols>
    <col min="1" max="1" width="18.44140625" customWidth="1"/>
    <col min="2" max="2" width="21.44140625" customWidth="1"/>
    <col min="3" max="3" width="18.44140625" customWidth="1"/>
  </cols>
  <sheetData>
    <row r="1" spans="1:3" ht="75" customHeight="1" thickBot="1">
      <c r="A1" s="39" t="s">
        <v>209</v>
      </c>
      <c r="B1" s="39" t="s">
        <v>210</v>
      </c>
      <c r="C1" s="39" t="s">
        <v>77</v>
      </c>
    </row>
    <row r="2" spans="1:3">
      <c r="A2" s="29" t="s">
        <v>81</v>
      </c>
      <c r="B2" t="s">
        <v>211</v>
      </c>
    </row>
    <row r="3" spans="1:3">
      <c r="A3" s="30" t="s">
        <v>82</v>
      </c>
      <c r="B3" t="s">
        <v>79</v>
      </c>
    </row>
    <row r="4" spans="1:3">
      <c r="A4" s="29" t="s">
        <v>83</v>
      </c>
      <c r="B4" t="s">
        <v>212</v>
      </c>
    </row>
    <row r="5" spans="1:3">
      <c r="A5" s="30" t="s">
        <v>84</v>
      </c>
      <c r="B5" t="s">
        <v>213</v>
      </c>
    </row>
    <row r="6" spans="1:3">
      <c r="A6" s="29" t="s">
        <v>85</v>
      </c>
      <c r="B6" t="s">
        <v>214</v>
      </c>
    </row>
    <row r="7" spans="1:3">
      <c r="A7" s="30" t="s">
        <v>86</v>
      </c>
      <c r="B7" t="s">
        <v>215</v>
      </c>
    </row>
    <row r="8" spans="1:3">
      <c r="A8" s="29" t="s">
        <v>87</v>
      </c>
    </row>
    <row r="9" spans="1:3">
      <c r="A9" s="30" t="s">
        <v>88</v>
      </c>
    </row>
    <row r="10" spans="1:3">
      <c r="A10" s="29" t="s">
        <v>89</v>
      </c>
    </row>
    <row r="11" spans="1:3">
      <c r="A11" s="30" t="s">
        <v>90</v>
      </c>
    </row>
    <row r="12" spans="1:3">
      <c r="A12" s="29" t="s">
        <v>91</v>
      </c>
    </row>
    <row r="13" spans="1:3">
      <c r="A13" s="30" t="s">
        <v>92</v>
      </c>
    </row>
    <row r="14" spans="1:3">
      <c r="A14" s="29" t="s">
        <v>93</v>
      </c>
    </row>
    <row r="15" spans="1:3">
      <c r="A15" s="30" t="s">
        <v>94</v>
      </c>
    </row>
    <row r="16" spans="1:3">
      <c r="A16" s="29" t="s">
        <v>95</v>
      </c>
    </row>
    <row r="17" spans="1:1">
      <c r="A17" s="30" t="s">
        <v>96</v>
      </c>
    </row>
    <row r="18" spans="1:1">
      <c r="A18" s="29" t="s">
        <v>97</v>
      </c>
    </row>
    <row r="19" spans="1:1">
      <c r="A19" s="30" t="s">
        <v>98</v>
      </c>
    </row>
    <row r="20" spans="1:1">
      <c r="A20" s="29" t="s">
        <v>99</v>
      </c>
    </row>
    <row r="21" spans="1:1">
      <c r="A21" s="30" t="s">
        <v>100</v>
      </c>
    </row>
    <row r="22" spans="1:1">
      <c r="A22" s="29" t="s">
        <v>101</v>
      </c>
    </row>
    <row r="23" spans="1:1">
      <c r="A23" s="30" t="s">
        <v>102</v>
      </c>
    </row>
    <row r="24" spans="1:1">
      <c r="A24" s="29" t="s">
        <v>103</v>
      </c>
    </row>
    <row r="25" spans="1:1">
      <c r="A25" s="30" t="s">
        <v>104</v>
      </c>
    </row>
    <row r="26" spans="1:1">
      <c r="A26" s="29" t="s">
        <v>105</v>
      </c>
    </row>
    <row r="27" spans="1:1">
      <c r="A27" s="30" t="s">
        <v>106</v>
      </c>
    </row>
    <row r="28" spans="1:1">
      <c r="A28" s="29" t="s">
        <v>107</v>
      </c>
    </row>
    <row r="29" spans="1:1">
      <c r="A29" s="30" t="s">
        <v>108</v>
      </c>
    </row>
    <row r="30" spans="1:1">
      <c r="A30" s="29" t="s">
        <v>109</v>
      </c>
    </row>
    <row r="31" spans="1:1">
      <c r="A31" s="30" t="s">
        <v>110</v>
      </c>
    </row>
    <row r="32" spans="1:1">
      <c r="A32" s="29" t="s">
        <v>111</v>
      </c>
    </row>
    <row r="33" spans="1:1">
      <c r="A33" s="30" t="s">
        <v>112</v>
      </c>
    </row>
    <row r="34" spans="1:1">
      <c r="A34" s="29" t="s">
        <v>168</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C5"/>
  <sheetViews>
    <sheetView showGridLines="0" topLeftCell="A3" zoomScale="70" zoomScaleNormal="70" workbookViewId="0">
      <selection activeCell="A6" sqref="A6"/>
    </sheetView>
  </sheetViews>
  <sheetFormatPr defaultColWidth="9" defaultRowHeight="14.4"/>
  <cols>
    <col min="1" max="1" width="32.44140625" customWidth="1"/>
    <col min="2" max="2" width="72.6640625" customWidth="1"/>
    <col min="3" max="3" width="54.109375" customWidth="1"/>
  </cols>
  <sheetData>
    <row r="1" spans="1:3" ht="22.95" customHeight="1">
      <c r="A1" s="20"/>
      <c r="B1" s="20" t="s">
        <v>217</v>
      </c>
      <c r="C1" s="20" t="s">
        <v>218</v>
      </c>
    </row>
    <row r="2" spans="1:3" ht="101.55" customHeight="1">
      <c r="A2" s="20" t="s">
        <v>304</v>
      </c>
      <c r="B2" s="21" t="s">
        <v>278</v>
      </c>
      <c r="C2" s="67" t="s">
        <v>265</v>
      </c>
    </row>
    <row r="3" spans="1:3" ht="181.2" customHeight="1">
      <c r="A3" s="20" t="s">
        <v>305</v>
      </c>
      <c r="B3" s="21" t="s">
        <v>279</v>
      </c>
      <c r="C3" s="21" t="s">
        <v>263</v>
      </c>
    </row>
    <row r="4" spans="1:3" ht="127.2" customHeight="1">
      <c r="A4" s="20" t="s">
        <v>306</v>
      </c>
      <c r="B4" s="21" t="s">
        <v>280</v>
      </c>
      <c r="C4" s="21" t="s">
        <v>264</v>
      </c>
    </row>
    <row r="5" spans="1:3" ht="409.2" customHeight="1">
      <c r="A5" s="20" t="s">
        <v>307</v>
      </c>
      <c r="B5" s="4" t="s">
        <v>4</v>
      </c>
      <c r="C5" s="4"/>
    </row>
  </sheetData>
  <mergeCells count="1">
    <mergeCell ref="B5:C5"/>
  </mergeCells>
  <hyperlinks>
    <hyperlink ref="C2" r:id="rId1" xr:uid="{00000000-0004-0000-0100-000000000000}"/>
  </hyperlinks>
  <pageMargins left="0.7" right="0.7" top="0.75" bottom="0.75" header="0.3" footer="0.3"/>
  <pageSetup paperSize="9"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K40"/>
  <sheetViews>
    <sheetView showGridLines="0" zoomScale="70" zoomScaleNormal="70" workbookViewId="0">
      <selection activeCell="I15" sqref="I15"/>
    </sheetView>
  </sheetViews>
  <sheetFormatPr defaultColWidth="9" defaultRowHeight="14.4"/>
  <cols>
    <col min="1" max="1" width="33.6640625" customWidth="1"/>
    <col min="2" max="2" width="31.6640625" customWidth="1"/>
    <col min="3" max="3" width="14.44140625" customWidth="1"/>
    <col min="4" max="4" width="13.109375" customWidth="1"/>
    <col min="5" max="5" width="32.33203125" customWidth="1"/>
    <col min="6" max="6" width="12.44140625" customWidth="1"/>
    <col min="7" max="7" width="10.6640625" customWidth="1"/>
    <col min="8" max="8" width="13.6640625" customWidth="1"/>
    <col min="9" max="9" width="36.44140625" customWidth="1"/>
    <col min="10" max="10" width="24.109375" customWidth="1"/>
    <col min="11" max="11" width="17.44140625" customWidth="1"/>
    <col min="12" max="12" width="8.6640625"/>
  </cols>
  <sheetData>
    <row r="1" spans="1:11" ht="30" customHeight="1" thickBot="1">
      <c r="A1" s="3" t="s">
        <v>219</v>
      </c>
      <c r="B1" s="1"/>
      <c r="C1" s="3" t="s">
        <v>220</v>
      </c>
      <c r="D1" s="2"/>
      <c r="E1" s="1"/>
      <c r="F1" s="3" t="s">
        <v>5</v>
      </c>
      <c r="G1" s="2"/>
      <c r="H1" s="2"/>
      <c r="I1" s="1"/>
      <c r="J1" s="3"/>
      <c r="K1" s="1"/>
    </row>
    <row r="2" spans="1:11" s="14" customFormat="1" ht="79.8" thickBot="1">
      <c r="A2" s="31" t="s">
        <v>6</v>
      </c>
      <c r="B2" s="31" t="s">
        <v>7</v>
      </c>
      <c r="C2" s="31" t="s">
        <v>8</v>
      </c>
      <c r="D2" s="31" t="s">
        <v>9</v>
      </c>
      <c r="E2" s="31" t="s">
        <v>10</v>
      </c>
      <c r="F2" s="31" t="s">
        <v>11</v>
      </c>
      <c r="G2" s="31" t="s">
        <v>12</v>
      </c>
      <c r="H2" s="31" t="s">
        <v>13</v>
      </c>
      <c r="I2" s="31" t="s">
        <v>14</v>
      </c>
      <c r="J2" s="31" t="s">
        <v>3</v>
      </c>
      <c r="K2" s="31" t="s">
        <v>15</v>
      </c>
    </row>
    <row r="3" spans="1:11" s="17" customFormat="1" ht="132">
      <c r="A3" s="34" t="s">
        <v>16</v>
      </c>
      <c r="B3" s="34" t="s">
        <v>17</v>
      </c>
      <c r="C3" s="34" t="s">
        <v>18</v>
      </c>
      <c r="D3" s="34" t="s">
        <v>19</v>
      </c>
      <c r="E3" s="34" t="s">
        <v>20</v>
      </c>
      <c r="F3" s="34" t="s">
        <v>21</v>
      </c>
      <c r="G3" s="34" t="s">
        <v>21</v>
      </c>
      <c r="H3" s="34" t="s">
        <v>22</v>
      </c>
      <c r="I3" s="34" t="s">
        <v>23</v>
      </c>
      <c r="J3" s="58" t="s">
        <v>24</v>
      </c>
      <c r="K3" s="34">
        <v>2021</v>
      </c>
    </row>
    <row r="4" spans="1:11">
      <c r="A4" s="23" t="s">
        <v>25</v>
      </c>
      <c r="B4" s="27"/>
      <c r="C4" s="23"/>
      <c r="D4" s="23"/>
      <c r="E4" s="23"/>
      <c r="F4" s="23"/>
      <c r="G4" s="23"/>
      <c r="H4" s="23"/>
      <c r="I4" s="23"/>
      <c r="J4" s="24"/>
      <c r="K4" s="23"/>
    </row>
    <row r="5" spans="1:11">
      <c r="A5" s="23" t="s">
        <v>26</v>
      </c>
      <c r="B5" s="23"/>
      <c r="C5" s="23"/>
      <c r="D5" s="23"/>
      <c r="E5" s="23"/>
      <c r="F5" s="23"/>
      <c r="G5" s="23"/>
      <c r="H5" s="23"/>
      <c r="I5" s="23"/>
      <c r="J5" s="25"/>
      <c r="K5" s="23"/>
    </row>
    <row r="6" spans="1:11">
      <c r="A6" s="23" t="s">
        <v>27</v>
      </c>
      <c r="B6" s="23"/>
      <c r="C6" s="23"/>
      <c r="D6" s="23"/>
      <c r="E6" s="23"/>
      <c r="F6" s="23"/>
      <c r="G6" s="23"/>
      <c r="H6" s="23"/>
      <c r="I6" s="23"/>
      <c r="J6" s="25"/>
      <c r="K6" s="23"/>
    </row>
    <row r="7" spans="1:11">
      <c r="A7" s="23" t="s">
        <v>28</v>
      </c>
      <c r="B7" s="23"/>
      <c r="C7" s="23"/>
      <c r="D7" s="23"/>
      <c r="E7" s="23"/>
      <c r="F7" s="23"/>
      <c r="G7" s="23"/>
      <c r="H7" s="23"/>
      <c r="I7" s="23"/>
      <c r="J7" s="23"/>
      <c r="K7" s="23"/>
    </row>
    <row r="8" spans="1:11" ht="79.2">
      <c r="A8" s="23" t="s">
        <v>29</v>
      </c>
      <c r="B8" s="27" t="s">
        <v>239</v>
      </c>
      <c r="C8" s="23" t="s">
        <v>190</v>
      </c>
      <c r="D8" s="23" t="s">
        <v>195</v>
      </c>
      <c r="E8" s="27" t="s">
        <v>245</v>
      </c>
      <c r="F8" s="23" t="s">
        <v>21</v>
      </c>
      <c r="G8" s="23" t="s">
        <v>21</v>
      </c>
      <c r="H8" s="23" t="s">
        <v>22</v>
      </c>
      <c r="I8" s="27" t="s">
        <v>246</v>
      </c>
      <c r="J8" s="27" t="s">
        <v>244</v>
      </c>
      <c r="K8" s="61" t="s">
        <v>241</v>
      </c>
    </row>
    <row r="9" spans="1:11">
      <c r="A9" s="23" t="s">
        <v>30</v>
      </c>
      <c r="B9" s="23"/>
      <c r="C9" s="23"/>
      <c r="D9" s="23"/>
      <c r="E9" s="23"/>
      <c r="F9" s="23"/>
      <c r="G9" s="23"/>
      <c r="H9" s="23"/>
      <c r="I9" s="23"/>
      <c r="J9" s="23"/>
      <c r="K9" s="23"/>
    </row>
    <row r="10" spans="1:11" ht="132">
      <c r="A10" s="23" t="s">
        <v>31</v>
      </c>
      <c r="B10" s="27" t="s">
        <v>237</v>
      </c>
      <c r="C10" s="23" t="s">
        <v>18</v>
      </c>
      <c r="D10" s="23" t="s">
        <v>19</v>
      </c>
      <c r="E10" s="27" t="s">
        <v>281</v>
      </c>
      <c r="F10" s="23" t="s">
        <v>21</v>
      </c>
      <c r="G10" s="23" t="s">
        <v>21</v>
      </c>
      <c r="H10" s="23" t="s">
        <v>22</v>
      </c>
      <c r="I10" s="27" t="s">
        <v>242</v>
      </c>
      <c r="J10" s="27" t="s">
        <v>240</v>
      </c>
      <c r="K10" s="61" t="s">
        <v>241</v>
      </c>
    </row>
    <row r="11" spans="1:11">
      <c r="A11" s="23" t="s">
        <v>32</v>
      </c>
      <c r="B11" s="23"/>
      <c r="C11" s="23"/>
      <c r="D11" s="23"/>
      <c r="E11" s="23"/>
      <c r="F11" s="23"/>
      <c r="G11" s="23"/>
      <c r="H11" s="23"/>
      <c r="I11" s="23"/>
      <c r="J11" s="23"/>
      <c r="K11" s="23"/>
    </row>
    <row r="12" spans="1:11">
      <c r="A12" s="23" t="s">
        <v>33</v>
      </c>
      <c r="B12" s="23"/>
      <c r="C12" s="23"/>
      <c r="D12" s="23"/>
      <c r="E12" s="23"/>
      <c r="F12" s="23"/>
      <c r="G12" s="23"/>
      <c r="H12" s="23"/>
      <c r="I12" s="23"/>
      <c r="J12" s="23"/>
      <c r="K12" s="23"/>
    </row>
    <row r="13" spans="1:11">
      <c r="A13" s="23" t="s">
        <v>34</v>
      </c>
      <c r="B13" s="23"/>
      <c r="C13" s="23"/>
      <c r="D13" s="23"/>
      <c r="E13" s="23"/>
      <c r="F13" s="23"/>
      <c r="G13" s="23"/>
      <c r="H13" s="23"/>
      <c r="I13" s="23"/>
      <c r="J13" s="23"/>
      <c r="K13" s="23"/>
    </row>
    <row r="14" spans="1:11">
      <c r="A14" s="23" t="s">
        <v>35</v>
      </c>
      <c r="B14" s="23"/>
      <c r="C14" s="23"/>
      <c r="D14" s="23"/>
      <c r="E14" s="23"/>
      <c r="F14" s="23"/>
      <c r="G14" s="23"/>
      <c r="H14" s="23"/>
      <c r="I14" s="23"/>
      <c r="J14" s="23"/>
      <c r="K14" s="23"/>
    </row>
    <row r="15" spans="1:11" ht="105.6">
      <c r="A15" s="23" t="s">
        <v>238</v>
      </c>
      <c r="B15" s="27" t="s">
        <v>282</v>
      </c>
      <c r="C15" s="23" t="s">
        <v>190</v>
      </c>
      <c r="D15" s="23" t="s">
        <v>195</v>
      </c>
      <c r="E15" s="81" t="s">
        <v>299</v>
      </c>
      <c r="F15" s="23" t="s">
        <v>21</v>
      </c>
      <c r="G15" s="23" t="s">
        <v>21</v>
      </c>
      <c r="H15" s="23" t="s">
        <v>192</v>
      </c>
      <c r="I15" s="27" t="s">
        <v>252</v>
      </c>
      <c r="J15" s="27" t="s">
        <v>224</v>
      </c>
      <c r="K15" s="61" t="s">
        <v>241</v>
      </c>
    </row>
    <row r="16" spans="1:11">
      <c r="A16" s="23" t="s">
        <v>37</v>
      </c>
      <c r="B16" s="23"/>
      <c r="C16" s="23"/>
      <c r="D16" s="23"/>
      <c r="E16" s="23"/>
      <c r="F16" s="23"/>
      <c r="G16" s="23"/>
      <c r="H16" s="23"/>
      <c r="I16" s="23"/>
      <c r="J16" s="23"/>
      <c r="K16" s="23"/>
    </row>
    <row r="17" spans="1:11">
      <c r="A17" s="23" t="s">
        <v>38</v>
      </c>
      <c r="B17" s="23"/>
      <c r="C17" s="23"/>
      <c r="D17" s="23"/>
      <c r="E17" s="23"/>
      <c r="F17" s="23"/>
      <c r="G17" s="23"/>
      <c r="H17" s="23"/>
      <c r="I17" s="23"/>
      <c r="J17" s="23"/>
      <c r="K17" s="23"/>
    </row>
    <row r="18" spans="1:11">
      <c r="A18" s="23" t="s">
        <v>39</v>
      </c>
      <c r="B18" s="23"/>
      <c r="C18" s="23"/>
      <c r="D18" s="23"/>
      <c r="E18" s="23"/>
      <c r="F18" s="23"/>
      <c r="G18" s="23"/>
      <c r="H18" s="23"/>
      <c r="I18" s="23"/>
      <c r="J18" s="23"/>
      <c r="K18" s="23"/>
    </row>
    <row r="19" spans="1:11">
      <c r="A19" s="23" t="s">
        <v>40</v>
      </c>
      <c r="B19" s="23"/>
      <c r="C19" s="23"/>
      <c r="D19" s="23"/>
      <c r="E19" s="23"/>
      <c r="F19" s="23"/>
      <c r="G19" s="23"/>
      <c r="H19" s="23"/>
      <c r="I19" s="23"/>
      <c r="J19" s="23"/>
      <c r="K19" s="23"/>
    </row>
    <row r="20" spans="1:11">
      <c r="A20" s="23" t="s">
        <v>41</v>
      </c>
      <c r="B20" s="23"/>
      <c r="C20" s="23"/>
      <c r="D20" s="23"/>
      <c r="E20" s="23"/>
      <c r="F20" s="23"/>
      <c r="G20" s="23"/>
      <c r="H20" s="23"/>
      <c r="I20" s="23"/>
      <c r="J20" s="23"/>
      <c r="K20" s="23"/>
    </row>
    <row r="21" spans="1:11">
      <c r="A21" s="23" t="s">
        <v>42</v>
      </c>
      <c r="B21" s="23"/>
      <c r="C21" s="23"/>
      <c r="D21" s="23"/>
      <c r="E21" s="23"/>
      <c r="F21" s="23"/>
      <c r="G21" s="23"/>
      <c r="H21" s="23"/>
      <c r="I21" s="23"/>
      <c r="J21" s="23"/>
      <c r="K21" s="23"/>
    </row>
    <row r="22" spans="1:11" ht="171.6">
      <c r="A22" s="23" t="s">
        <v>43</v>
      </c>
      <c r="B22" s="27" t="s">
        <v>243</v>
      </c>
      <c r="C22" s="23" t="s">
        <v>18</v>
      </c>
      <c r="D22" s="23" t="s">
        <v>199</v>
      </c>
      <c r="E22" s="27" t="s">
        <v>227</v>
      </c>
      <c r="F22" s="23" t="s">
        <v>21</v>
      </c>
      <c r="G22" s="23" t="s">
        <v>21</v>
      </c>
      <c r="H22" s="23" t="s">
        <v>22</v>
      </c>
      <c r="I22" s="27" t="s">
        <v>228</v>
      </c>
      <c r="J22" s="27" t="s">
        <v>247</v>
      </c>
      <c r="K22" s="61" t="s">
        <v>241</v>
      </c>
    </row>
    <row r="23" spans="1:11">
      <c r="A23" s="23" t="s">
        <v>44</v>
      </c>
      <c r="B23" s="23"/>
      <c r="C23" s="23"/>
      <c r="D23" s="23"/>
      <c r="E23" s="23"/>
      <c r="F23" s="23"/>
      <c r="G23" s="23"/>
      <c r="H23" s="23"/>
      <c r="I23" s="23"/>
      <c r="J23" s="23"/>
      <c r="K23" s="23"/>
    </row>
    <row r="24" spans="1:11">
      <c r="A24" s="23" t="s">
        <v>45</v>
      </c>
      <c r="B24" s="23"/>
      <c r="C24" s="23"/>
      <c r="D24" s="23"/>
      <c r="E24" s="23"/>
      <c r="F24" s="23"/>
      <c r="G24" s="23"/>
      <c r="H24" s="23"/>
      <c r="I24" s="23"/>
      <c r="J24" s="23"/>
      <c r="K24" s="23"/>
    </row>
    <row r="25" spans="1:11" ht="250.8">
      <c r="A25" s="23" t="s">
        <v>46</v>
      </c>
      <c r="B25" s="27" t="s">
        <v>248</v>
      </c>
      <c r="C25" s="23" t="s">
        <v>18</v>
      </c>
      <c r="D25" s="23" t="s">
        <v>188</v>
      </c>
      <c r="E25" s="27" t="s">
        <v>285</v>
      </c>
      <c r="F25" s="23" t="s">
        <v>21</v>
      </c>
      <c r="G25" s="23" t="s">
        <v>21</v>
      </c>
      <c r="H25" s="23" t="s">
        <v>22</v>
      </c>
      <c r="I25" s="27" t="s">
        <v>283</v>
      </c>
      <c r="J25" s="27" t="s">
        <v>284</v>
      </c>
      <c r="K25" s="61" t="s">
        <v>251</v>
      </c>
    </row>
    <row r="26" spans="1:11" ht="158.4">
      <c r="A26" s="23" t="s">
        <v>47</v>
      </c>
      <c r="B26" s="27" t="s">
        <v>249</v>
      </c>
      <c r="C26" s="23" t="s">
        <v>18</v>
      </c>
      <c r="D26" s="23" t="s">
        <v>19</v>
      </c>
      <c r="E26" s="27" t="s">
        <v>286</v>
      </c>
      <c r="F26" s="23" t="s">
        <v>21</v>
      </c>
      <c r="G26" s="23" t="s">
        <v>21</v>
      </c>
      <c r="H26" s="23" t="s">
        <v>22</v>
      </c>
      <c r="I26" s="27" t="s">
        <v>231</v>
      </c>
      <c r="J26" s="27" t="s">
        <v>250</v>
      </c>
      <c r="K26" s="61">
        <v>2022</v>
      </c>
    </row>
    <row r="27" spans="1:11">
      <c r="A27" s="23" t="s">
        <v>48</v>
      </c>
      <c r="B27" s="23"/>
      <c r="C27" s="23"/>
      <c r="D27" s="23"/>
      <c r="E27" s="23"/>
      <c r="F27" s="23"/>
      <c r="G27" s="23"/>
      <c r="H27" s="23"/>
      <c r="I27" s="23"/>
      <c r="J27" s="23"/>
      <c r="K27" s="23"/>
    </row>
    <row r="28" spans="1:11">
      <c r="A28" s="23"/>
      <c r="B28" s="23"/>
      <c r="C28" s="23"/>
      <c r="D28" s="23"/>
      <c r="E28" s="23"/>
      <c r="F28" s="23"/>
      <c r="G28" s="23"/>
      <c r="H28" s="23"/>
      <c r="I28" s="23"/>
      <c r="J28" s="23"/>
      <c r="K28" s="23"/>
    </row>
    <row r="29" spans="1:11">
      <c r="A29" s="23"/>
      <c r="B29" s="23"/>
      <c r="C29" s="23"/>
      <c r="D29" s="23"/>
      <c r="E29" s="23"/>
      <c r="F29" s="23"/>
      <c r="G29" s="23"/>
      <c r="H29" s="23"/>
      <c r="I29" s="23"/>
      <c r="J29" s="23"/>
      <c r="K29" s="23"/>
    </row>
    <row r="30" spans="1:11">
      <c r="A30" s="23"/>
      <c r="B30" s="23"/>
      <c r="C30" s="23"/>
      <c r="D30" s="23"/>
      <c r="E30" s="23"/>
      <c r="F30" s="23"/>
      <c r="G30" s="23"/>
      <c r="H30" s="23"/>
      <c r="I30" s="23"/>
      <c r="J30" s="23"/>
      <c r="K30" s="23"/>
    </row>
    <row r="31" spans="1:11">
      <c r="A31" s="23"/>
      <c r="B31" s="23"/>
      <c r="C31" s="23"/>
      <c r="D31" s="23"/>
      <c r="E31" s="23"/>
      <c r="F31" s="23"/>
      <c r="G31" s="23"/>
      <c r="H31" s="23"/>
      <c r="I31" s="23"/>
      <c r="J31" s="23"/>
      <c r="K31" s="23"/>
    </row>
    <row r="32" spans="1:11">
      <c r="A32" s="23"/>
      <c r="B32" s="23"/>
      <c r="C32" s="23"/>
      <c r="D32" s="23"/>
      <c r="E32" s="23"/>
      <c r="F32" s="23"/>
      <c r="G32" s="23"/>
      <c r="H32" s="23"/>
      <c r="I32" s="23"/>
      <c r="J32" s="23"/>
      <c r="K32" s="23"/>
    </row>
    <row r="33" spans="1:11">
      <c r="A33" s="23"/>
      <c r="B33" s="23"/>
      <c r="C33" s="23"/>
      <c r="D33" s="23"/>
      <c r="E33" s="23"/>
      <c r="F33" s="23"/>
      <c r="G33" s="23"/>
      <c r="H33" s="23"/>
      <c r="I33" s="23"/>
      <c r="J33" s="23"/>
      <c r="K33" s="23"/>
    </row>
    <row r="34" spans="1:11">
      <c r="A34" s="23"/>
      <c r="B34" s="23"/>
      <c r="C34" s="23"/>
      <c r="D34" s="23"/>
      <c r="E34" s="23"/>
      <c r="F34" s="23"/>
      <c r="G34" s="23"/>
      <c r="H34" s="23"/>
      <c r="I34" s="23"/>
      <c r="J34" s="23"/>
      <c r="K34" s="23"/>
    </row>
    <row r="35" spans="1:11">
      <c r="A35" s="23"/>
      <c r="B35" s="23"/>
      <c r="C35" s="23"/>
      <c r="D35" s="23"/>
      <c r="E35" s="23"/>
      <c r="F35" s="23"/>
      <c r="G35" s="23"/>
      <c r="H35" s="23"/>
      <c r="I35" s="23"/>
      <c r="J35" s="23"/>
      <c r="K35" s="23"/>
    </row>
    <row r="36" spans="1:11">
      <c r="A36" s="23"/>
      <c r="B36" s="23"/>
      <c r="C36" s="23"/>
      <c r="D36" s="23"/>
      <c r="E36" s="23"/>
      <c r="F36" s="23"/>
      <c r="G36" s="23"/>
      <c r="H36" s="23"/>
      <c r="I36" s="23"/>
      <c r="J36" s="23"/>
      <c r="K36" s="23"/>
    </row>
    <row r="37" spans="1:11">
      <c r="A37" s="23"/>
      <c r="B37" s="23"/>
      <c r="C37" s="23"/>
      <c r="D37" s="23"/>
      <c r="E37" s="23"/>
      <c r="F37" s="23"/>
      <c r="G37" s="23"/>
      <c r="H37" s="23"/>
      <c r="I37" s="23"/>
      <c r="J37" s="23"/>
      <c r="K37" s="23"/>
    </row>
    <row r="38" spans="1:11">
      <c r="A38" s="23"/>
      <c r="B38" s="23"/>
      <c r="C38" s="23"/>
      <c r="D38" s="23"/>
      <c r="E38" s="23"/>
      <c r="F38" s="23"/>
      <c r="G38" s="23"/>
      <c r="H38" s="23"/>
      <c r="I38" s="23"/>
      <c r="J38" s="23"/>
      <c r="K38" s="23"/>
    </row>
    <row r="39" spans="1:11">
      <c r="A39" s="23"/>
      <c r="B39" s="23"/>
      <c r="C39" s="23"/>
      <c r="D39" s="23"/>
      <c r="E39" s="23"/>
      <c r="F39" s="23"/>
      <c r="G39" s="23"/>
      <c r="H39" s="23"/>
      <c r="I39" s="23"/>
      <c r="J39" s="23"/>
      <c r="K39" s="23"/>
    </row>
    <row r="40" spans="1:11">
      <c r="A40" s="23"/>
      <c r="B40" s="23"/>
      <c r="C40" s="23"/>
      <c r="D40" s="23"/>
      <c r="E40" s="23"/>
      <c r="F40" s="23"/>
      <c r="G40" s="23"/>
      <c r="H40" s="23"/>
      <c r="I40" s="23"/>
      <c r="J40" s="23"/>
      <c r="K40" s="23"/>
    </row>
  </sheetData>
  <mergeCells count="4">
    <mergeCell ref="C1:E1"/>
    <mergeCell ref="F1:I1"/>
    <mergeCell ref="A1:B1"/>
    <mergeCell ref="J1:K1"/>
  </mergeCells>
  <hyperlinks>
    <hyperlink ref="J3" r:id="rId1" xr:uid="{00000000-0004-0000-0200-000000000000}"/>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'Dropdowns- hazards impacts '!$F$2:$F$8</xm:f>
          </x14:formula1>
          <xm:sqref>D3:D40</xm:sqref>
        </x14:dataValidation>
        <x14:dataValidation type="list" allowBlank="1" showInputMessage="1" showErrorMessage="1" xr:uid="{00000000-0002-0000-0200-000001000000}">
          <x14:formula1>
            <xm:f>'Dropdowns- hazards impacts '!$I$2:$I$6</xm:f>
          </x14:formula1>
          <xm:sqref>G3:G40</xm:sqref>
        </x14:dataValidation>
        <x14:dataValidation type="list" allowBlank="1" showInputMessage="1" showErrorMessage="1" xr:uid="{00000000-0002-0000-0200-000002000000}">
          <x14:formula1>
            <xm:f>'Dropdowns- hazards impacts '!$H$2:$H$6</xm:f>
          </x14:formula1>
          <xm:sqref>F3:F40</xm:sqref>
        </x14:dataValidation>
        <x14:dataValidation type="list" allowBlank="1" showInputMessage="1" showErrorMessage="1" xr:uid="{00000000-0002-0000-0200-000003000000}">
          <x14:formula1>
            <xm:f>'Dropdowns- hazards impacts '!$E$2:$E$4</xm:f>
          </x14:formula1>
          <xm:sqref>C3:D40</xm:sqref>
        </x14:dataValidation>
        <x14:dataValidation type="list" allowBlank="1" showInputMessage="1" showErrorMessage="1" xr:uid="{00000000-0002-0000-0200-000004000000}">
          <x14:formula1>
            <xm:f>'Dropdowns- hazards impacts '!$J$2:$J$5</xm:f>
          </x14:formula1>
          <xm:sqref>H3:H40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
  <sheetViews>
    <sheetView workbookViewId="0">
      <selection activeCell="I17" sqref="I17"/>
    </sheetView>
  </sheetViews>
  <sheetFormatPr defaultColWidth="9" defaultRowHeight="14.4"/>
  <cols>
    <col min="1" max="1" width="30.44140625" customWidth="1"/>
  </cols>
  <sheetData>
    <row r="1" spans="1:1">
      <c r="A1" s="16" t="s">
        <v>49</v>
      </c>
    </row>
    <row r="2" spans="1:1" ht="28.8">
      <c r="A2" s="14" t="s">
        <v>50</v>
      </c>
    </row>
    <row r="3" spans="1:1" ht="28.8">
      <c r="A3" s="14" t="s">
        <v>51</v>
      </c>
    </row>
    <row r="4" spans="1:1" ht="28.8">
      <c r="A4" s="14" t="s">
        <v>52</v>
      </c>
    </row>
    <row r="5" spans="1:1" ht="28.8">
      <c r="A5" s="14" t="s">
        <v>53</v>
      </c>
    </row>
  </sheetData>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848CE-A20F-471D-8671-CB033E3DF990}">
  <sheetPr>
    <tabColor rgb="FFFF6600"/>
  </sheetPr>
  <dimension ref="A1:H27"/>
  <sheetViews>
    <sheetView showGridLines="0" topLeftCell="B1" zoomScale="70" zoomScaleNormal="70" workbookViewId="0">
      <selection activeCell="E8" sqref="E8"/>
    </sheetView>
  </sheetViews>
  <sheetFormatPr defaultColWidth="9" defaultRowHeight="14.4"/>
  <cols>
    <col min="1" max="1" width="40.6640625" style="23" customWidth="1"/>
    <col min="2" max="2" width="25.33203125" style="23" customWidth="1"/>
    <col min="3" max="4" width="24.6640625" style="23" customWidth="1"/>
    <col min="5" max="5" width="31.6640625" style="23" customWidth="1"/>
    <col min="6" max="6" width="18.6640625" style="23" customWidth="1"/>
    <col min="7" max="7" width="17.44140625" style="23" customWidth="1"/>
    <col min="8" max="8" width="13.33203125" style="23" customWidth="1"/>
  </cols>
  <sheetData>
    <row r="1" spans="1:8" ht="23.55" customHeight="1" thickBot="1">
      <c r="A1" s="82" t="s">
        <v>54</v>
      </c>
      <c r="B1" s="83"/>
      <c r="C1" s="83"/>
      <c r="D1" s="83"/>
      <c r="E1" s="83"/>
      <c r="F1" s="84"/>
      <c r="G1" s="82"/>
      <c r="H1" s="84"/>
    </row>
    <row r="2" spans="1:8" s="14" customFormat="1" ht="53.4" thickBot="1">
      <c r="A2" s="22" t="s">
        <v>55</v>
      </c>
      <c r="B2" s="22" t="s">
        <v>56</v>
      </c>
      <c r="C2" s="22" t="s">
        <v>57</v>
      </c>
      <c r="D2" s="22" t="s">
        <v>58</v>
      </c>
      <c r="E2" s="22" t="s">
        <v>59</v>
      </c>
      <c r="F2" s="22" t="s">
        <v>60</v>
      </c>
      <c r="G2" s="22" t="s">
        <v>3</v>
      </c>
      <c r="H2" s="22" t="s">
        <v>15</v>
      </c>
    </row>
    <row r="3" spans="1:8" s="17" customFormat="1" ht="290.39999999999998">
      <c r="A3" s="26" t="s">
        <v>16</v>
      </c>
      <c r="B3" s="26" t="s">
        <v>61</v>
      </c>
      <c r="C3" s="26" t="s">
        <v>62</v>
      </c>
      <c r="D3" s="26" t="s">
        <v>63</v>
      </c>
      <c r="E3" s="26" t="s">
        <v>64</v>
      </c>
      <c r="F3" s="26" t="s">
        <v>19</v>
      </c>
      <c r="G3" s="26" t="s">
        <v>65</v>
      </c>
      <c r="H3" s="26">
        <v>2021</v>
      </c>
    </row>
    <row r="4" spans="1:8">
      <c r="A4" s="23" t="s">
        <v>25</v>
      </c>
      <c r="B4" s="27"/>
      <c r="C4" s="27"/>
      <c r="D4" s="27"/>
      <c r="E4" s="27"/>
      <c r="F4" s="27"/>
      <c r="G4" s="24"/>
    </row>
    <row r="5" spans="1:8">
      <c r="A5" s="23" t="s">
        <v>26</v>
      </c>
      <c r="B5" s="27"/>
      <c r="C5" s="27"/>
      <c r="D5" s="27"/>
      <c r="E5" s="27"/>
      <c r="F5" s="27"/>
      <c r="G5" s="25"/>
    </row>
    <row r="6" spans="1:8">
      <c r="A6" s="23" t="s">
        <v>27</v>
      </c>
      <c r="B6" s="27"/>
      <c r="C6" s="27"/>
      <c r="D6" s="27"/>
      <c r="E6" s="27"/>
      <c r="F6" s="27"/>
      <c r="G6" s="25"/>
    </row>
    <row r="7" spans="1:8">
      <c r="A7" s="23" t="s">
        <v>28</v>
      </c>
      <c r="B7" s="27"/>
      <c r="C7" s="27"/>
      <c r="D7" s="27"/>
      <c r="E7" s="27"/>
      <c r="F7" s="27"/>
    </row>
    <row r="8" spans="1:8" ht="145.19999999999999">
      <c r="A8" s="23" t="s">
        <v>29</v>
      </c>
      <c r="B8" s="27" t="s">
        <v>221</v>
      </c>
      <c r="C8" s="27" t="s">
        <v>62</v>
      </c>
      <c r="D8" s="27" t="s">
        <v>63</v>
      </c>
      <c r="E8" s="27" t="s">
        <v>290</v>
      </c>
      <c r="F8" s="27" t="s">
        <v>195</v>
      </c>
      <c r="G8" s="27" t="s">
        <v>222</v>
      </c>
    </row>
    <row r="9" spans="1:8">
      <c r="A9" s="23" t="s">
        <v>30</v>
      </c>
      <c r="B9" s="27"/>
      <c r="C9" s="27"/>
      <c r="D9" s="27"/>
      <c r="E9" s="27"/>
      <c r="F9" s="27"/>
    </row>
    <row r="10" spans="1:8" ht="132">
      <c r="A10" s="23" t="s">
        <v>31</v>
      </c>
      <c r="B10" s="27" t="s">
        <v>61</v>
      </c>
      <c r="C10" s="27" t="s">
        <v>62</v>
      </c>
      <c r="D10" s="27" t="s">
        <v>204</v>
      </c>
      <c r="E10" s="27" t="s">
        <v>289</v>
      </c>
      <c r="F10" s="27" t="s">
        <v>19</v>
      </c>
      <c r="G10" s="27" t="s">
        <v>223</v>
      </c>
      <c r="H10" s="23">
        <v>2023</v>
      </c>
    </row>
    <row r="11" spans="1:8">
      <c r="A11" s="23" t="s">
        <v>32</v>
      </c>
    </row>
    <row r="12" spans="1:8">
      <c r="A12" s="23" t="s">
        <v>33</v>
      </c>
    </row>
    <row r="13" spans="1:8">
      <c r="A13" s="23" t="s">
        <v>34</v>
      </c>
    </row>
    <row r="14" spans="1:8">
      <c r="A14" s="23" t="s">
        <v>35</v>
      </c>
    </row>
    <row r="15" spans="1:8" ht="52.8">
      <c r="A15" s="23" t="s">
        <v>253</v>
      </c>
      <c r="B15" s="27" t="s">
        <v>225</v>
      </c>
      <c r="C15" s="27" t="s">
        <v>254</v>
      </c>
      <c r="D15" s="23" t="s">
        <v>189</v>
      </c>
      <c r="E15" s="27" t="s">
        <v>288</v>
      </c>
      <c r="F15" s="23" t="s">
        <v>199</v>
      </c>
      <c r="G15" s="27" t="s">
        <v>226</v>
      </c>
      <c r="H15" s="23">
        <v>2023</v>
      </c>
    </row>
    <row r="16" spans="1:8">
      <c r="A16" s="23" t="s">
        <v>37</v>
      </c>
    </row>
    <row r="17" spans="1:8">
      <c r="A17" s="23" t="s">
        <v>38</v>
      </c>
    </row>
    <row r="18" spans="1:8">
      <c r="A18" s="23" t="s">
        <v>39</v>
      </c>
    </row>
    <row r="19" spans="1:8">
      <c r="A19" s="23" t="s">
        <v>40</v>
      </c>
    </row>
    <row r="20" spans="1:8">
      <c r="A20" s="23" t="s">
        <v>41</v>
      </c>
    </row>
    <row r="21" spans="1:8">
      <c r="A21" s="23" t="s">
        <v>42</v>
      </c>
    </row>
    <row r="22" spans="1:8" ht="105.6">
      <c r="A22" s="23" t="s">
        <v>43</v>
      </c>
      <c r="B22" s="27" t="s">
        <v>221</v>
      </c>
      <c r="C22" s="27" t="s">
        <v>221</v>
      </c>
      <c r="D22" s="23" t="s">
        <v>198</v>
      </c>
      <c r="E22" s="27" t="s">
        <v>287</v>
      </c>
      <c r="F22" s="23" t="s">
        <v>199</v>
      </c>
      <c r="G22" s="27" t="s">
        <v>255</v>
      </c>
      <c r="H22" s="23" t="s">
        <v>229</v>
      </c>
    </row>
    <row r="23" spans="1:8">
      <c r="A23" s="23" t="s">
        <v>44</v>
      </c>
    </row>
    <row r="24" spans="1:8">
      <c r="A24" s="23" t="s">
        <v>45</v>
      </c>
    </row>
    <row r="25" spans="1:8" ht="211.2">
      <c r="A25" s="23" t="s">
        <v>46</v>
      </c>
      <c r="B25" s="27" t="s">
        <v>221</v>
      </c>
      <c r="C25" s="27" t="s">
        <v>62</v>
      </c>
      <c r="D25" s="23" t="s">
        <v>207</v>
      </c>
      <c r="E25" s="27" t="s">
        <v>230</v>
      </c>
      <c r="F25" s="23" t="s">
        <v>188</v>
      </c>
      <c r="G25" s="27" t="s">
        <v>257</v>
      </c>
      <c r="H25" s="23" t="s">
        <v>256</v>
      </c>
    </row>
    <row r="26" spans="1:8" ht="264">
      <c r="A26" s="23" t="s">
        <v>47</v>
      </c>
      <c r="B26" s="27" t="s">
        <v>232</v>
      </c>
      <c r="C26" s="27" t="s">
        <v>62</v>
      </c>
      <c r="D26" s="23" t="s">
        <v>203</v>
      </c>
      <c r="E26" s="27" t="s">
        <v>258</v>
      </c>
      <c r="F26" s="23" t="s">
        <v>19</v>
      </c>
      <c r="G26" s="27" t="s">
        <v>259</v>
      </c>
      <c r="H26" s="23" t="s">
        <v>233</v>
      </c>
    </row>
    <row r="27" spans="1:8">
      <c r="A27" s="23" t="s">
        <v>48</v>
      </c>
    </row>
  </sheetData>
  <mergeCells count="2">
    <mergeCell ref="A1:F1"/>
    <mergeCell ref="G1:H1"/>
  </mergeCells>
  <pageMargins left="0.7" right="0.7" top="0.75" bottom="0.75" header="0.3" footer="0.3"/>
  <pageSetup orientation="portrait"/>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'Dropdowns- hazards impacts '!$D$2:$D$11</xm:f>
          </x14:formula1>
          <xm:sqref>D3:D40</xm:sqref>
        </x14:dataValidation>
        <x14:dataValidation type="list" allowBlank="1" showInputMessage="1" showErrorMessage="1" xr:uid="{00000000-0002-0000-0400-000001000000}">
          <x14:formula1>
            <xm:f>'Dropdowns- hazards impacts '!$G$2:$G$8</xm:f>
          </x14:formula1>
          <xm:sqref>F3:F1048576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A83FD-B738-47A8-A753-F4D9E4815041}">
  <sheetPr>
    <tabColor theme="2"/>
  </sheetPr>
  <dimension ref="A1:O43"/>
  <sheetViews>
    <sheetView showGridLines="0" showZeros="0" topLeftCell="C1" zoomScale="70" zoomScaleNormal="70" workbookViewId="0">
      <selection activeCell="E4" sqref="E4"/>
    </sheetView>
  </sheetViews>
  <sheetFormatPr defaultColWidth="8.77734375" defaultRowHeight="14.4"/>
  <cols>
    <col min="1" max="1" width="30.6640625" style="28" customWidth="1"/>
    <col min="2" max="2" width="21.6640625" style="28" customWidth="1"/>
    <col min="3" max="3" width="22.109375" style="28" customWidth="1"/>
    <col min="4" max="4" width="7.33203125" style="28" customWidth="1"/>
    <col min="5" max="5" width="7" style="43" customWidth="1"/>
    <col min="6" max="6" width="6.44140625" style="28" customWidth="1"/>
    <col min="7" max="7" width="25" style="28" customWidth="1"/>
    <col min="8" max="8" width="14.33203125" customWidth="1"/>
    <col min="9" max="13" width="13.6640625" customWidth="1"/>
  </cols>
  <sheetData>
    <row r="1" spans="1:15" ht="28.05" customHeight="1">
      <c r="A1" s="85" t="s">
        <v>66</v>
      </c>
      <c r="B1" s="86"/>
      <c r="C1" s="86"/>
      <c r="D1" s="86"/>
      <c r="E1" s="86"/>
      <c r="F1" s="86"/>
      <c r="G1" s="87"/>
      <c r="H1" s="46" t="s">
        <v>67</v>
      </c>
      <c r="I1" s="46"/>
      <c r="J1" s="46"/>
      <c r="K1" s="46"/>
      <c r="L1" s="46"/>
      <c r="M1" s="46"/>
      <c r="N1" s="46"/>
      <c r="O1" s="46"/>
    </row>
    <row r="2" spans="1:15" ht="49.05" customHeight="1" thickBot="1">
      <c r="A2" s="40" t="s">
        <v>68</v>
      </c>
      <c r="B2" s="41" t="s">
        <v>69</v>
      </c>
      <c r="C2" s="41" t="s">
        <v>60</v>
      </c>
      <c r="D2" s="41" t="s">
        <v>70</v>
      </c>
      <c r="E2" s="42" t="s">
        <v>71</v>
      </c>
      <c r="F2" s="41" t="s">
        <v>72</v>
      </c>
      <c r="G2" s="41" t="s">
        <v>73</v>
      </c>
      <c r="H2" s="46"/>
      <c r="I2" s="46"/>
      <c r="J2" s="46"/>
      <c r="K2" s="46"/>
      <c r="L2" s="46"/>
      <c r="M2" s="46"/>
      <c r="N2" s="46"/>
      <c r="O2" s="46"/>
    </row>
    <row r="3" spans="1:15">
      <c r="A3" s="45" t="s">
        <v>25</v>
      </c>
      <c r="B3" s="28">
        <f>_xlfn.IFNA(VLOOKUP(Table5[[#This Row],[Climate hazard]],Table1[],4,FALSE),"")</f>
        <v>0</v>
      </c>
      <c r="C3" s="28">
        <f>_xlfn.IFNA(VLOOKUP(Table5[[#This Row],[Climate hazard]],Table14[],6,FALSE),"")</f>
        <v>0</v>
      </c>
      <c r="D3" s="44" t="e">
        <f>VALUE(IF(Table5[[#This Row],[Probability of hazard]]="High",5,IF(Table5[[#This Row],[Probability of hazard]]="Medium High",4,IF(Table5[[#This Row],[Probability of hazard]]="Medium",3,IF(Table5[[#This Row],[Probability of hazard]]="Medium Low",2,IF(Table5[[#This Row],[Probability of hazard]]="Low",1,NA()))))))</f>
        <v>#N/A</v>
      </c>
      <c r="E3" s="44" t="e">
        <f>VALUE(IF(Table5[[#This Row],[Magnitude of impacts]]="High",5,IF(Table5[[#This Row],[Magnitude of impacts]]="Medium High",4,IF(Table5[[#This Row],[Magnitude of impacts]]="Medium",3,IF(Table5[[#This Row],[Magnitude of impacts]]="Medium Low",2,IF(Table5[[#This Row],[Magnitude of impacts]]="Low",1,NA()))))))</f>
        <v>#N/A</v>
      </c>
      <c r="F3" s="44">
        <f>IFERROR(Table5[[#This Row],[Probability score]]*Table5[[#This Row],[Impact score]],0)</f>
        <v>0</v>
      </c>
      <c r="G3" s="28" t="str">
        <f>IF(Table5[[#This Row],[Risk score]]=0,"",IF(Table5[[#This Row],[Risk score]]&lt;=2,"Low",IF(Table5[[#This Row],[Risk score]]&lt;=6,"Medium Low",IF(Table5[[#This Row],[Risk score]]&lt;=12,"Medium",IF(Table5[[#This Row],[Risk score]]&lt;=20,"Medium High",IF(Table5[[#This Row],[Risk score]]&lt;=25,"High",""))))))</f>
        <v/>
      </c>
      <c r="H3" s="46"/>
      <c r="I3" s="47"/>
      <c r="J3" s="48"/>
      <c r="K3" s="49"/>
      <c r="L3" s="50"/>
      <c r="M3" s="51"/>
      <c r="N3" s="46"/>
      <c r="O3" s="46"/>
    </row>
    <row r="4" spans="1:15">
      <c r="A4" s="45" t="s">
        <v>29</v>
      </c>
      <c r="B4" s="28" t="str">
        <f>_xlfn.IFNA(VLOOKUP(Table5[[#This Row],[Climate hazard]],Table1[],4,FALSE),"")</f>
        <v>Medium</v>
      </c>
      <c r="C4" s="28" t="str">
        <f>_xlfn.IFNA(VLOOKUP(Table5[[#This Row],[Climate hazard]],Table14[],6,FALSE),"")</f>
        <v>Medium</v>
      </c>
      <c r="D4" s="44">
        <f>VALUE(IF(Table5[[#This Row],[Probability of hazard]]="High",5,IF(Table5[[#This Row],[Probability of hazard]]="Medium High",4,IF(Table5[[#This Row],[Probability of hazard]]="Medium",3,IF(Table5[[#This Row],[Probability of hazard]]="Medium Low",2,IF(Table5[[#This Row],[Probability of hazard]]="Low",1,NA()))))))</f>
        <v>3</v>
      </c>
      <c r="E4" s="44">
        <f>VALUE(IF(Table5[[#This Row],[Magnitude of impacts]]="High",5,IF(Table5[[#This Row],[Magnitude of impacts]]="Medium High",4,IF(Table5[[#This Row],[Magnitude of impacts]]="Medium",3,IF(Table5[[#This Row],[Magnitude of impacts]]="Medium Low",2,IF(Table5[[#This Row],[Magnitude of impacts]]="Low",1,NA()))))))</f>
        <v>3</v>
      </c>
      <c r="F4" s="44">
        <f>IFERROR(Table5[[#This Row],[Probability score]]*Table5[[#This Row],[Impact score]],0)</f>
        <v>9</v>
      </c>
      <c r="G4" s="28" t="str">
        <f>IF(Table5[[#This Row],[Risk score]]=0,"",IF(Table5[[#This Row],[Risk score]]&lt;=2,"Low",IF(Table5[[#This Row],[Risk score]]&lt;=6,"Medium Low",IF(Table5[[#This Row],[Risk score]]&lt;=12,"Medium",IF(Table5[[#This Row],[Risk score]]&lt;=20,"Medium High",IF(Table5[[#This Row],[Risk score]]&lt;=25,"High",""))))))</f>
        <v>Medium</v>
      </c>
      <c r="H4" s="46"/>
      <c r="I4" s="47"/>
      <c r="J4" s="48"/>
      <c r="K4" s="49"/>
      <c r="L4" s="50"/>
      <c r="M4" s="51"/>
      <c r="N4" s="46"/>
      <c r="O4" s="46"/>
    </row>
    <row r="5" spans="1:15">
      <c r="A5" s="45" t="s">
        <v>33</v>
      </c>
      <c r="B5" s="28">
        <f>_xlfn.IFNA(VLOOKUP(Table5[[#This Row],[Climate hazard]],Table1[],4,FALSE),"")</f>
        <v>0</v>
      </c>
      <c r="C5" s="28">
        <f>_xlfn.IFNA(VLOOKUP(Table5[[#This Row],[Climate hazard]],Table14[],6,FALSE),"")</f>
        <v>0</v>
      </c>
      <c r="D5" s="44" t="e">
        <f>VALUE(IF(Table5[[#This Row],[Probability of hazard]]="High",5,IF(Table5[[#This Row],[Probability of hazard]]="Medium High",4,IF(Table5[[#This Row],[Probability of hazard]]="Medium",3,IF(Table5[[#This Row],[Probability of hazard]]="Medium Low",2,IF(Table5[[#This Row],[Probability of hazard]]="Low",1,NA()))))))</f>
        <v>#N/A</v>
      </c>
      <c r="E5" s="44" t="e">
        <f>VALUE(IF(Table5[[#This Row],[Magnitude of impacts]]="High",5,IF(Table5[[#This Row],[Magnitude of impacts]]="Medium High",4,IF(Table5[[#This Row],[Magnitude of impacts]]="Medium",3,IF(Table5[[#This Row],[Magnitude of impacts]]="Medium Low",2,IF(Table5[[#This Row],[Magnitude of impacts]]="Low",1,NA()))))))</f>
        <v>#N/A</v>
      </c>
      <c r="F5" s="44">
        <f>IFERROR(Table5[[#This Row],[Probability score]]*Table5[[#This Row],[Impact score]],0)</f>
        <v>0</v>
      </c>
      <c r="G5" s="28" t="str">
        <f>IF(Table5[[#This Row],[Risk score]]=0,"",IF(Table5[[#This Row],[Risk score]]&lt;=2,"Low",IF(Table5[[#This Row],[Risk score]]&lt;=6,"Medium Low",IF(Table5[[#This Row],[Risk score]]&lt;=12,"Medium",IF(Table5[[#This Row],[Risk score]]&lt;=20,"Medium High",IF(Table5[[#This Row],[Risk score]]&lt;=25,"High",""))))))</f>
        <v/>
      </c>
      <c r="H5" s="46"/>
      <c r="I5" s="47"/>
      <c r="J5" s="48"/>
      <c r="K5" s="49"/>
      <c r="L5" s="50"/>
      <c r="M5" s="51"/>
      <c r="N5" s="46"/>
      <c r="O5" s="46"/>
    </row>
    <row r="6" spans="1:15">
      <c r="A6" s="45" t="s">
        <v>41</v>
      </c>
      <c r="B6" s="28">
        <f>_xlfn.IFNA(VLOOKUP(Table5[[#This Row],[Climate hazard]],Table1[],4,FALSE),"")</f>
        <v>0</v>
      </c>
      <c r="C6" s="28">
        <f>_xlfn.IFNA(VLOOKUP(Table5[[#This Row],[Climate hazard]],Table14[],6,FALSE),"")</f>
        <v>0</v>
      </c>
      <c r="D6" s="44" t="e">
        <f>VALUE(IF(Table5[[#This Row],[Probability of hazard]]="High",5,IF(Table5[[#This Row],[Probability of hazard]]="Medium High",4,IF(Table5[[#This Row],[Probability of hazard]]="Medium",3,IF(Table5[[#This Row],[Probability of hazard]]="Medium Low",2,IF(Table5[[#This Row],[Probability of hazard]]="Low",1,NA()))))))</f>
        <v>#N/A</v>
      </c>
      <c r="E6" s="44" t="e">
        <f>VALUE(IF(Table5[[#This Row],[Magnitude of impacts]]="High",5,IF(Table5[[#This Row],[Magnitude of impacts]]="Medium High",4,IF(Table5[[#This Row],[Magnitude of impacts]]="Medium",3,IF(Table5[[#This Row],[Magnitude of impacts]]="Medium Low",2,IF(Table5[[#This Row],[Magnitude of impacts]]="Low",1,NA()))))))</f>
        <v>#N/A</v>
      </c>
      <c r="F6" s="44">
        <f>IFERROR(Table5[[#This Row],[Probability score]]*Table5[[#This Row],[Impact score]],0)</f>
        <v>0</v>
      </c>
      <c r="G6" s="28" t="str">
        <f>IF(Table5[[#This Row],[Risk score]]=0,"",IF(Table5[[#This Row],[Risk score]]&lt;=2,"Low",IF(Table5[[#This Row],[Risk score]]&lt;=6,"Medium Low",IF(Table5[[#This Row],[Risk score]]&lt;=12,"Medium",IF(Table5[[#This Row],[Risk score]]&lt;=20,"Medium High",IF(Table5[[#This Row],[Risk score]]&lt;=25,"High",""))))))</f>
        <v/>
      </c>
      <c r="H6" s="46"/>
      <c r="I6" s="52"/>
      <c r="J6" s="47"/>
      <c r="K6" s="48"/>
      <c r="L6" s="49"/>
      <c r="M6" s="50"/>
      <c r="N6" s="46"/>
      <c r="O6" s="46"/>
    </row>
    <row r="7" spans="1:15">
      <c r="A7" s="45" t="s">
        <v>26</v>
      </c>
      <c r="B7" s="28">
        <f>_xlfn.IFNA(VLOOKUP(Table5[[#This Row],[Climate hazard]],Table1[],4,FALSE),"")</f>
        <v>0</v>
      </c>
      <c r="C7" s="28">
        <f>_xlfn.IFNA(VLOOKUP(Table5[[#This Row],[Climate hazard]],Table14[],6,FALSE),"")</f>
        <v>0</v>
      </c>
      <c r="D7" s="44" t="e">
        <f>VALUE(IF(Table5[[#This Row],[Probability of hazard]]="High",5,IF(Table5[[#This Row],[Probability of hazard]]="Medium High",4,IF(Table5[[#This Row],[Probability of hazard]]="Medium",3,IF(Table5[[#This Row],[Probability of hazard]]="Medium Low",2,IF(Table5[[#This Row],[Probability of hazard]]="Low",1,NA()))))))</f>
        <v>#N/A</v>
      </c>
      <c r="E7" s="44" t="e">
        <f>VALUE(IF(Table5[[#This Row],[Magnitude of impacts]]="High",5,IF(Table5[[#This Row],[Magnitude of impacts]]="Medium High",4,IF(Table5[[#This Row],[Magnitude of impacts]]="Medium",3,IF(Table5[[#This Row],[Magnitude of impacts]]="Medium Low",2,IF(Table5[[#This Row],[Magnitude of impacts]]="Low",1,NA()))))))</f>
        <v>#N/A</v>
      </c>
      <c r="F7" s="44">
        <f>IFERROR(Table5[[#This Row],[Probability score]]*Table5[[#This Row],[Impact score]],0)</f>
        <v>0</v>
      </c>
      <c r="G7" s="28" t="str">
        <f>IF(Table5[[#This Row],[Risk score]]=0,"",IF(Table5[[#This Row],[Risk score]]&lt;=2,"Low",IF(Table5[[#This Row],[Risk score]]&lt;=6,"Medium Low",IF(Table5[[#This Row],[Risk score]]&lt;=12,"Medium",IF(Table5[[#This Row],[Risk score]]&lt;=20,"Medium High",IF(Table5[[#This Row],[Risk score]]&lt;=25,"High",""))))))</f>
        <v/>
      </c>
      <c r="H7" s="46"/>
      <c r="I7" s="52"/>
      <c r="J7" s="47"/>
      <c r="K7" s="48"/>
      <c r="L7" s="49"/>
      <c r="M7" s="50"/>
      <c r="N7" s="46"/>
      <c r="O7" s="46"/>
    </row>
    <row r="8" spans="1:15">
      <c r="A8" s="45" t="s">
        <v>27</v>
      </c>
      <c r="B8" s="28">
        <f>_xlfn.IFNA(VLOOKUP(Table5[[#This Row],[Climate hazard]],Table1[],4,FALSE),"")</f>
        <v>0</v>
      </c>
      <c r="C8" s="28">
        <f>_xlfn.IFNA(VLOOKUP(Table5[[#This Row],[Climate hazard]],Table14[],6,FALSE),"")</f>
        <v>0</v>
      </c>
      <c r="D8" s="44" t="e">
        <f>VALUE(IF(Table5[[#This Row],[Probability of hazard]]="High",5,IF(Table5[[#This Row],[Probability of hazard]]="Medium High",4,IF(Table5[[#This Row],[Probability of hazard]]="Medium",3,IF(Table5[[#This Row],[Probability of hazard]]="Medium Low",2,IF(Table5[[#This Row],[Probability of hazard]]="Low",1,NA()))))))</f>
        <v>#N/A</v>
      </c>
      <c r="E8" s="44" t="e">
        <f>VALUE(IF(Table5[[#This Row],[Magnitude of impacts]]="High",5,IF(Table5[[#This Row],[Magnitude of impacts]]="Medium High",4,IF(Table5[[#This Row],[Magnitude of impacts]]="Medium",3,IF(Table5[[#This Row],[Magnitude of impacts]]="Medium Low",2,IF(Table5[[#This Row],[Magnitude of impacts]]="Low",1,NA()))))))</f>
        <v>#N/A</v>
      </c>
      <c r="F8" s="44">
        <f>IFERROR(Table5[[#This Row],[Probability score]]*Table5[[#This Row],[Impact score]],0)</f>
        <v>0</v>
      </c>
      <c r="G8" s="28" t="str">
        <f>IF(Table5[[#This Row],[Risk score]]=0,"",IF(Table5[[#This Row],[Risk score]]&lt;=2,"Low",IF(Table5[[#This Row],[Risk score]]&lt;=6,"Medium Low",IF(Table5[[#This Row],[Risk score]]&lt;=12,"Medium",IF(Table5[[#This Row],[Risk score]]&lt;=20,"Medium High",IF(Table5[[#This Row],[Risk score]]&lt;=25,"High",""))))))</f>
        <v/>
      </c>
      <c r="H8" s="46"/>
      <c r="I8" s="52"/>
      <c r="J8" s="47"/>
      <c r="K8" s="48"/>
      <c r="L8" s="49"/>
      <c r="M8" s="50"/>
      <c r="N8" s="46"/>
      <c r="O8" s="46"/>
    </row>
    <row r="9" spans="1:15">
      <c r="A9" s="45" t="s">
        <v>28</v>
      </c>
      <c r="B9" s="28">
        <f>_xlfn.IFNA(VLOOKUP(Table5[[#This Row],[Climate hazard]],Table1[],4,FALSE),"")</f>
        <v>0</v>
      </c>
      <c r="C9" s="28">
        <f>_xlfn.IFNA(VLOOKUP(Table5[[#This Row],[Climate hazard]],Table14[],6,FALSE),"")</f>
        <v>0</v>
      </c>
      <c r="D9" s="44" t="e">
        <f>VALUE(IF(Table5[[#This Row],[Probability of hazard]]="High",5,IF(Table5[[#This Row],[Probability of hazard]]="Medium High",4,IF(Table5[[#This Row],[Probability of hazard]]="Medium",3,IF(Table5[[#This Row],[Probability of hazard]]="Medium Low",2,IF(Table5[[#This Row],[Probability of hazard]]="Low",1,NA()))))))</f>
        <v>#N/A</v>
      </c>
      <c r="E9" s="44" t="e">
        <f>VALUE(IF(Table5[[#This Row],[Magnitude of impacts]]="High",5,IF(Table5[[#This Row],[Magnitude of impacts]]="Medium High",4,IF(Table5[[#This Row],[Magnitude of impacts]]="Medium",3,IF(Table5[[#This Row],[Magnitude of impacts]]="Medium Low",2,IF(Table5[[#This Row],[Magnitude of impacts]]="Low",1,NA()))))))</f>
        <v>#N/A</v>
      </c>
      <c r="F9" s="44">
        <f>IFERROR(Table5[[#This Row],[Probability score]]*Table5[[#This Row],[Impact score]],0)</f>
        <v>0</v>
      </c>
      <c r="G9" s="28" t="str">
        <f>IF(Table5[[#This Row],[Risk score]]=0,"",IF(Table5[[#This Row],[Risk score]]&lt;=2,"Low",IF(Table5[[#This Row],[Risk score]]&lt;=6,"Medium Low",IF(Table5[[#This Row],[Risk score]]&lt;=12,"Medium",IF(Table5[[#This Row],[Risk score]]&lt;=20,"Medium High",IF(Table5[[#This Row],[Risk score]]&lt;=25,"High",""))))))</f>
        <v/>
      </c>
      <c r="H9" s="46"/>
      <c r="I9" s="53"/>
      <c r="J9" s="52"/>
      <c r="K9" s="47"/>
      <c r="L9" s="48"/>
      <c r="M9" s="49"/>
      <c r="N9" s="46"/>
      <c r="O9" s="46"/>
    </row>
    <row r="10" spans="1:15">
      <c r="A10" s="45" t="s">
        <v>30</v>
      </c>
      <c r="B10" s="28">
        <f>_xlfn.IFNA(VLOOKUP(Table5[[#This Row],[Climate hazard]],Table1[],4,FALSE),"")</f>
        <v>0</v>
      </c>
      <c r="C10" s="28">
        <f>_xlfn.IFNA(VLOOKUP(Table5[[#This Row],[Climate hazard]],Table14[],6,FALSE),"")</f>
        <v>0</v>
      </c>
      <c r="D10" s="44" t="e">
        <f>VALUE(IF(Table5[[#This Row],[Probability of hazard]]="High",5,IF(Table5[[#This Row],[Probability of hazard]]="Medium High",4,IF(Table5[[#This Row],[Probability of hazard]]="Medium",3,IF(Table5[[#This Row],[Probability of hazard]]="Medium Low",2,IF(Table5[[#This Row],[Probability of hazard]]="Low",1,NA()))))))</f>
        <v>#N/A</v>
      </c>
      <c r="E10" s="44" t="e">
        <f>VALUE(IF(Table5[[#This Row],[Magnitude of impacts]]="High",5,IF(Table5[[#This Row],[Magnitude of impacts]]="Medium High",4,IF(Table5[[#This Row],[Magnitude of impacts]]="Medium",3,IF(Table5[[#This Row],[Magnitude of impacts]]="Medium Low",2,IF(Table5[[#This Row],[Magnitude of impacts]]="Low",1,NA()))))))</f>
        <v>#N/A</v>
      </c>
      <c r="F10" s="44">
        <f>IFERROR(Table5[[#This Row],[Probability score]]*Table5[[#This Row],[Impact score]],0)</f>
        <v>0</v>
      </c>
      <c r="G10" s="28" t="str">
        <f>IF(Table5[[#This Row],[Risk score]]=0,"",IF(Table5[[#This Row],[Risk score]]&lt;=2,"Low",IF(Table5[[#This Row],[Risk score]]&lt;=6,"Medium Low",IF(Table5[[#This Row],[Risk score]]&lt;=12,"Medium",IF(Table5[[#This Row],[Risk score]]&lt;=20,"Medium High",IF(Table5[[#This Row],[Risk score]]&lt;=25,"High",""))))))</f>
        <v/>
      </c>
      <c r="H10" s="46"/>
      <c r="I10" s="53"/>
      <c r="J10" s="52"/>
      <c r="K10" s="47"/>
      <c r="L10" s="48"/>
      <c r="M10" s="49"/>
      <c r="N10" s="46"/>
      <c r="O10" s="46"/>
    </row>
    <row r="11" spans="1:15">
      <c r="A11" s="45" t="s">
        <v>31</v>
      </c>
      <c r="B11" s="28" t="str">
        <f>_xlfn.IFNA(VLOOKUP(Table5[[#This Row],[Climate hazard]],Table1[],4,FALSE),"")</f>
        <v>Medium High</v>
      </c>
      <c r="C11" s="28" t="str">
        <f>_xlfn.IFNA(VLOOKUP(Table5[[#This Row],[Climate hazard]],Table14[],6,FALSE),"")</f>
        <v>Medium High</v>
      </c>
      <c r="D11" s="44">
        <f>VALUE(IF(Table5[[#This Row],[Probability of hazard]]="High",5,IF(Table5[[#This Row],[Probability of hazard]]="Medium High",4,IF(Table5[[#This Row],[Probability of hazard]]="Medium",3,IF(Table5[[#This Row],[Probability of hazard]]="Medium Low",2,IF(Table5[[#This Row],[Probability of hazard]]="Low",1,NA()))))))</f>
        <v>4</v>
      </c>
      <c r="E11" s="44">
        <f>VALUE(IF(Table5[[#This Row],[Magnitude of impacts]]="High",5,IF(Table5[[#This Row],[Magnitude of impacts]]="Medium High",4,IF(Table5[[#This Row],[Magnitude of impacts]]="Medium",3,IF(Table5[[#This Row],[Magnitude of impacts]]="Medium Low",2,IF(Table5[[#This Row],[Magnitude of impacts]]="Low",1,NA()))))))</f>
        <v>4</v>
      </c>
      <c r="F11" s="44">
        <f>IFERROR(Table5[[#This Row],[Probability score]]*Table5[[#This Row],[Impact score]],0)</f>
        <v>16</v>
      </c>
      <c r="G11" s="28" t="str">
        <f>IF(Table5[[#This Row],[Risk score]]=0,"",IF(Table5[[#This Row],[Risk score]]&lt;=2,"Low",IF(Table5[[#This Row],[Risk score]]&lt;=6,"Medium Low",IF(Table5[[#This Row],[Risk score]]&lt;=12,"Medium",IF(Table5[[#This Row],[Risk score]]&lt;=20,"Medium High",IF(Table5[[#This Row],[Risk score]]&lt;=25,"High",""))))))</f>
        <v>Medium High</v>
      </c>
      <c r="H11" s="46"/>
      <c r="I11" s="53"/>
      <c r="J11" s="52"/>
      <c r="K11" s="47"/>
      <c r="L11" s="48"/>
      <c r="M11" s="49"/>
      <c r="N11" s="46"/>
      <c r="O11" s="46"/>
    </row>
    <row r="12" spans="1:15">
      <c r="A12" s="45" t="s">
        <v>32</v>
      </c>
      <c r="B12" s="28">
        <f>_xlfn.IFNA(VLOOKUP(Table5[[#This Row],[Climate hazard]],Table1[],4,FALSE),"")</f>
        <v>0</v>
      </c>
      <c r="C12" s="28">
        <f>_xlfn.IFNA(VLOOKUP(Table5[[#This Row],[Climate hazard]],Table14[],6,FALSE),"")</f>
        <v>0</v>
      </c>
      <c r="D12" s="44" t="e">
        <f>VALUE(IF(Table5[[#This Row],[Probability of hazard]]="High",5,IF(Table5[[#This Row],[Probability of hazard]]="Medium High",4,IF(Table5[[#This Row],[Probability of hazard]]="Medium",3,IF(Table5[[#This Row],[Probability of hazard]]="Medium Low",2,IF(Table5[[#This Row],[Probability of hazard]]="Low",1,NA()))))))</f>
        <v>#N/A</v>
      </c>
      <c r="E12" s="44" t="e">
        <f>VALUE(IF(Table5[[#This Row],[Magnitude of impacts]]="High",5,IF(Table5[[#This Row],[Magnitude of impacts]]="Medium High",4,IF(Table5[[#This Row],[Magnitude of impacts]]="Medium",3,IF(Table5[[#This Row],[Magnitude of impacts]]="Medium Low",2,IF(Table5[[#This Row],[Magnitude of impacts]]="Low",1,NA()))))))</f>
        <v>#N/A</v>
      </c>
      <c r="F12" s="44">
        <f>IFERROR(Table5[[#This Row],[Probability score]]*Table5[[#This Row],[Impact score]],0)</f>
        <v>0</v>
      </c>
      <c r="G12" s="28" t="str">
        <f>IF(Table5[[#This Row],[Risk score]]=0,"",IF(Table5[[#This Row],[Risk score]]&lt;=2,"Low",IF(Table5[[#This Row],[Risk score]]&lt;=6,"Medium Low",IF(Table5[[#This Row],[Risk score]]&lt;=12,"Medium",IF(Table5[[#This Row],[Risk score]]&lt;=20,"Medium High",IF(Table5[[#This Row],[Risk score]]&lt;=25,"High",""))))))</f>
        <v/>
      </c>
      <c r="H12" s="46"/>
      <c r="I12" s="54"/>
      <c r="J12" s="53"/>
      <c r="K12" s="52"/>
      <c r="L12" s="47"/>
      <c r="M12" s="48"/>
      <c r="N12" s="46"/>
      <c r="O12" s="46"/>
    </row>
    <row r="13" spans="1:15">
      <c r="A13" s="45" t="s">
        <v>34</v>
      </c>
      <c r="B13" s="28">
        <f>_xlfn.IFNA(VLOOKUP(Table5[[#This Row],[Climate hazard]],Table1[],4,FALSE),"")</f>
        <v>0</v>
      </c>
      <c r="C13" s="28">
        <f>_xlfn.IFNA(VLOOKUP(Table5[[#This Row],[Climate hazard]],Table14[],6,FALSE),"")</f>
        <v>0</v>
      </c>
      <c r="D13" s="44" t="e">
        <f>VALUE(IF(Table5[[#This Row],[Probability of hazard]]="High",5,IF(Table5[[#This Row],[Probability of hazard]]="Medium High",4,IF(Table5[[#This Row],[Probability of hazard]]="Medium",3,IF(Table5[[#This Row],[Probability of hazard]]="Medium Low",2,IF(Table5[[#This Row],[Probability of hazard]]="Low",1,NA()))))))</f>
        <v>#N/A</v>
      </c>
      <c r="E13" s="44" t="e">
        <f>VALUE(IF(Table5[[#This Row],[Magnitude of impacts]]="High",5,IF(Table5[[#This Row],[Magnitude of impacts]]="Medium High",4,IF(Table5[[#This Row],[Magnitude of impacts]]="Medium",3,IF(Table5[[#This Row],[Magnitude of impacts]]="Medium Low",2,IF(Table5[[#This Row],[Magnitude of impacts]]="Low",1,NA()))))))</f>
        <v>#N/A</v>
      </c>
      <c r="F13" s="44">
        <f>IFERROR(Table5[[#This Row],[Probability score]]*Table5[[#This Row],[Impact score]],0)</f>
        <v>0</v>
      </c>
      <c r="G13" s="28" t="str">
        <f>IF(Table5[[#This Row],[Risk score]]=0,"",IF(Table5[[#This Row],[Risk score]]&lt;=2,"Low",IF(Table5[[#This Row],[Risk score]]&lt;=6,"Medium Low",IF(Table5[[#This Row],[Risk score]]&lt;=12,"Medium",IF(Table5[[#This Row],[Risk score]]&lt;=20,"Medium High",IF(Table5[[#This Row],[Risk score]]&lt;=25,"High",""))))))</f>
        <v/>
      </c>
      <c r="H13" s="46"/>
      <c r="I13" s="54"/>
      <c r="J13" s="53"/>
      <c r="K13" s="52"/>
      <c r="L13" s="47"/>
      <c r="M13" s="48"/>
      <c r="N13" s="46"/>
      <c r="O13" s="46"/>
    </row>
    <row r="14" spans="1:15">
      <c r="A14" s="45" t="s">
        <v>35</v>
      </c>
      <c r="B14" s="28">
        <f>_xlfn.IFNA(VLOOKUP(Table5[[#This Row],[Climate hazard]],Table1[],4,FALSE),"")</f>
        <v>0</v>
      </c>
      <c r="C14" s="28">
        <f>_xlfn.IFNA(VLOOKUP(Table5[[#This Row],[Climate hazard]],Table14[],6,FALSE),"")</f>
        <v>0</v>
      </c>
      <c r="D14" s="44" t="e">
        <f>VALUE(IF(Table5[[#This Row],[Probability of hazard]]="High",5,IF(Table5[[#This Row],[Probability of hazard]]="Medium High",4,IF(Table5[[#This Row],[Probability of hazard]]="Medium",3,IF(Table5[[#This Row],[Probability of hazard]]="Medium Low",2,IF(Table5[[#This Row],[Probability of hazard]]="Low",1,NA()))))))</f>
        <v>#N/A</v>
      </c>
      <c r="E14" s="44" t="e">
        <f>VALUE(IF(Table5[[#This Row],[Magnitude of impacts]]="High",5,IF(Table5[[#This Row],[Magnitude of impacts]]="Medium High",4,IF(Table5[[#This Row],[Magnitude of impacts]]="Medium",3,IF(Table5[[#This Row],[Magnitude of impacts]]="Medium Low",2,IF(Table5[[#This Row],[Magnitude of impacts]]="Low",1,NA()))))))</f>
        <v>#N/A</v>
      </c>
      <c r="F14" s="44">
        <f>IFERROR(Table5[[#This Row],[Probability score]]*Table5[[#This Row],[Impact score]],0)</f>
        <v>0</v>
      </c>
      <c r="G14" s="28" t="str">
        <f>IF(Table5[[#This Row],[Risk score]]=0,"",IF(Table5[[#This Row],[Risk score]]&lt;=2,"Low",IF(Table5[[#This Row],[Risk score]]&lt;=6,"Medium Low",IF(Table5[[#This Row],[Risk score]]&lt;=12,"Medium",IF(Table5[[#This Row],[Risk score]]&lt;=20,"Medium High",IF(Table5[[#This Row],[Risk score]]&lt;=25,"High",""))))))</f>
        <v/>
      </c>
      <c r="H14" s="46"/>
      <c r="I14" s="54"/>
      <c r="J14" s="53"/>
      <c r="K14" s="52"/>
      <c r="L14" s="47"/>
      <c r="M14" s="48"/>
      <c r="N14" s="46"/>
      <c r="O14" s="46"/>
    </row>
    <row r="15" spans="1:15">
      <c r="A15" s="45" t="s">
        <v>36</v>
      </c>
      <c r="B15" s="28" t="str">
        <f>_xlfn.IFNA(VLOOKUP(Table5[[#This Row],[Climate hazard]],Table1[],4,FALSE),"")</f>
        <v/>
      </c>
      <c r="C15" s="28" t="str">
        <f>_xlfn.IFNA(VLOOKUP(Table5[[#This Row],[Climate hazard]],Table14[],6,FALSE),"")</f>
        <v/>
      </c>
      <c r="D15" s="44" t="e">
        <f>VALUE(IF(Table5[[#This Row],[Probability of hazard]]="High",5,IF(Table5[[#This Row],[Probability of hazard]]="Medium High",4,IF(Table5[[#This Row],[Probability of hazard]]="Medium",3,IF(Table5[[#This Row],[Probability of hazard]]="Medium Low",2,IF(Table5[[#This Row],[Probability of hazard]]="Low",1,NA()))))))</f>
        <v>#N/A</v>
      </c>
      <c r="E15" s="44" t="e">
        <f>VALUE(IF(Table5[[#This Row],[Magnitude of impacts]]="High",5,IF(Table5[[#This Row],[Magnitude of impacts]]="Medium High",4,IF(Table5[[#This Row],[Magnitude of impacts]]="Medium",3,IF(Table5[[#This Row],[Magnitude of impacts]]="Medium Low",2,IF(Table5[[#This Row],[Magnitude of impacts]]="Low",1,NA()))))))</f>
        <v>#N/A</v>
      </c>
      <c r="F15" s="44">
        <f>IFERROR(Table5[[#This Row],[Probability score]]*Table5[[#This Row],[Impact score]],0)</f>
        <v>0</v>
      </c>
      <c r="G15" s="28" t="str">
        <f>IF(Table5[[#This Row],[Risk score]]=0,"",IF(Table5[[#This Row],[Risk score]]&lt;=2,"Low",IF(Table5[[#This Row],[Risk score]]&lt;=6,"Medium Low",IF(Table5[[#This Row],[Risk score]]&lt;=12,"Medium",IF(Table5[[#This Row],[Risk score]]&lt;=20,"Medium High",IF(Table5[[#This Row],[Risk score]]&lt;=25,"High",""))))))</f>
        <v/>
      </c>
      <c r="H15" s="46"/>
      <c r="I15" s="55"/>
      <c r="J15" s="54"/>
      <c r="K15" s="53"/>
      <c r="L15" s="52"/>
      <c r="M15" s="47"/>
      <c r="N15" s="46"/>
      <c r="O15" s="46"/>
    </row>
    <row r="16" spans="1:15">
      <c r="A16" s="45" t="s">
        <v>37</v>
      </c>
      <c r="B16" s="28">
        <f>_xlfn.IFNA(VLOOKUP(Table5[[#This Row],[Climate hazard]],Table1[],4,FALSE),"")</f>
        <v>0</v>
      </c>
      <c r="C16" s="28">
        <f>_xlfn.IFNA(VLOOKUP(Table5[[#This Row],[Climate hazard]],Table14[],6,FALSE),"")</f>
        <v>0</v>
      </c>
      <c r="D16" s="44" t="e">
        <f>VALUE(IF(Table5[[#This Row],[Probability of hazard]]="High",5,IF(Table5[[#This Row],[Probability of hazard]]="Medium High",4,IF(Table5[[#This Row],[Probability of hazard]]="Medium",3,IF(Table5[[#This Row],[Probability of hazard]]="Medium Low",2,IF(Table5[[#This Row],[Probability of hazard]]="Low",1,NA()))))))</f>
        <v>#N/A</v>
      </c>
      <c r="E16" s="44" t="e">
        <f>VALUE(IF(Table5[[#This Row],[Magnitude of impacts]]="High",5,IF(Table5[[#This Row],[Magnitude of impacts]]="Medium High",4,IF(Table5[[#This Row],[Magnitude of impacts]]="Medium",3,IF(Table5[[#This Row],[Magnitude of impacts]]="Medium Low",2,IF(Table5[[#This Row],[Magnitude of impacts]]="Low",1,NA()))))))</f>
        <v>#N/A</v>
      </c>
      <c r="F16" s="44">
        <f>IFERROR(Table5[[#This Row],[Probability score]]*Table5[[#This Row],[Impact score]],0)</f>
        <v>0</v>
      </c>
      <c r="G16" s="28" t="str">
        <f>IF(Table5[[#This Row],[Risk score]]=0,"",IF(Table5[[#This Row],[Risk score]]&lt;=2,"Low",IF(Table5[[#This Row],[Risk score]]&lt;=6,"Medium Low",IF(Table5[[#This Row],[Risk score]]&lt;=12,"Medium",IF(Table5[[#This Row],[Risk score]]&lt;=20,"Medium High",IF(Table5[[#This Row],[Risk score]]&lt;=25,"High",""))))))</f>
        <v/>
      </c>
      <c r="H16" s="46"/>
      <c r="I16" s="55"/>
      <c r="J16" s="54"/>
      <c r="K16" s="53"/>
      <c r="L16" s="52"/>
      <c r="M16" s="47"/>
      <c r="N16" s="46"/>
      <c r="O16" s="46"/>
    </row>
    <row r="17" spans="1:15">
      <c r="A17" s="45" t="s">
        <v>38</v>
      </c>
      <c r="B17" s="28">
        <f>_xlfn.IFNA(VLOOKUP(Table5[[#This Row],[Climate hazard]],Table1[],4,FALSE),"")</f>
        <v>0</v>
      </c>
      <c r="C17" s="28">
        <f>_xlfn.IFNA(VLOOKUP(Table5[[#This Row],[Climate hazard]],Table14[],6,FALSE),"")</f>
        <v>0</v>
      </c>
      <c r="D17" s="44" t="e">
        <f>VALUE(IF(Table5[[#This Row],[Probability of hazard]]="High",5,IF(Table5[[#This Row],[Probability of hazard]]="Medium High",4,IF(Table5[[#This Row],[Probability of hazard]]="Medium",3,IF(Table5[[#This Row],[Probability of hazard]]="Medium Low",2,IF(Table5[[#This Row],[Probability of hazard]]="Low",1,NA()))))))</f>
        <v>#N/A</v>
      </c>
      <c r="E17" s="44" t="e">
        <f>VALUE(IF(Table5[[#This Row],[Magnitude of impacts]]="High",5,IF(Table5[[#This Row],[Magnitude of impacts]]="Medium High",4,IF(Table5[[#This Row],[Magnitude of impacts]]="Medium",3,IF(Table5[[#This Row],[Magnitude of impacts]]="Medium Low",2,IF(Table5[[#This Row],[Magnitude of impacts]]="Low",1,NA()))))))</f>
        <v>#N/A</v>
      </c>
      <c r="F17" s="44">
        <f>IFERROR(Table5[[#This Row],[Probability score]]*Table5[[#This Row],[Impact score]],0)</f>
        <v>0</v>
      </c>
      <c r="G17" s="28" t="str">
        <f>IF(Table5[[#This Row],[Risk score]]=0,"",IF(Table5[[#This Row],[Risk score]]&lt;=2,"Low",IF(Table5[[#This Row],[Risk score]]&lt;=6,"Medium Low",IF(Table5[[#This Row],[Risk score]]&lt;=12,"Medium",IF(Table5[[#This Row],[Risk score]]&lt;=20,"Medium High",IF(Table5[[#This Row],[Risk score]]&lt;=25,"High",""))))))</f>
        <v/>
      </c>
      <c r="H17" s="46"/>
      <c r="I17" s="55"/>
      <c r="J17" s="54"/>
      <c r="K17" s="53"/>
      <c r="L17" s="52"/>
      <c r="M17" s="47"/>
      <c r="N17" s="46"/>
      <c r="O17" s="46"/>
    </row>
    <row r="18" spans="1:15">
      <c r="A18" s="45" t="s">
        <v>39</v>
      </c>
      <c r="B18" s="28">
        <f>_xlfn.IFNA(VLOOKUP(Table5[[#This Row],[Climate hazard]],Table1[],4,FALSE),"")</f>
        <v>0</v>
      </c>
      <c r="C18" s="28">
        <f>_xlfn.IFNA(VLOOKUP(Table5[[#This Row],[Climate hazard]],Table14[],6,FALSE),"")</f>
        <v>0</v>
      </c>
      <c r="D18" s="44" t="e">
        <f>VALUE(IF(Table5[[#This Row],[Probability of hazard]]="High",5,IF(Table5[[#This Row],[Probability of hazard]]="Medium High",4,IF(Table5[[#This Row],[Probability of hazard]]="Medium",3,IF(Table5[[#This Row],[Probability of hazard]]="Medium Low",2,IF(Table5[[#This Row],[Probability of hazard]]="Low",1,NA()))))))</f>
        <v>#N/A</v>
      </c>
      <c r="E18" s="44" t="e">
        <f>VALUE(IF(Table5[[#This Row],[Magnitude of impacts]]="High",5,IF(Table5[[#This Row],[Magnitude of impacts]]="Medium High",4,IF(Table5[[#This Row],[Magnitude of impacts]]="Medium",3,IF(Table5[[#This Row],[Magnitude of impacts]]="Medium Low",2,IF(Table5[[#This Row],[Magnitude of impacts]]="Low",1,NA()))))))</f>
        <v>#N/A</v>
      </c>
      <c r="F18" s="44">
        <f>IFERROR(Table5[[#This Row],[Probability score]]*Table5[[#This Row],[Impact score]],0)</f>
        <v>0</v>
      </c>
      <c r="G18" s="28" t="str">
        <f>IF(Table5[[#This Row],[Risk score]]=0,"",IF(Table5[[#This Row],[Risk score]]&lt;=2,"Low",IF(Table5[[#This Row],[Risk score]]&lt;=6,"Medium Low",IF(Table5[[#This Row],[Risk score]]&lt;=12,"Medium",IF(Table5[[#This Row],[Risk score]]&lt;=20,"Medium High",IF(Table5[[#This Row],[Risk score]]&lt;=25,"High",""))))))</f>
        <v/>
      </c>
      <c r="H18" s="46"/>
      <c r="I18" s="46"/>
      <c r="J18" s="46"/>
      <c r="K18" s="46"/>
      <c r="L18" s="46"/>
      <c r="M18" s="46"/>
      <c r="N18" s="46"/>
      <c r="O18" s="46"/>
    </row>
    <row r="19" spans="1:15">
      <c r="A19" s="45" t="s">
        <v>40</v>
      </c>
      <c r="B19" s="28">
        <f>_xlfn.IFNA(VLOOKUP(Table5[[#This Row],[Climate hazard]],Table1[],4,FALSE),"")</f>
        <v>0</v>
      </c>
      <c r="C19" s="28">
        <f>_xlfn.IFNA(VLOOKUP(Table5[[#This Row],[Climate hazard]],Table14[],6,FALSE),"")</f>
        <v>0</v>
      </c>
      <c r="D19" s="44" t="e">
        <f>VALUE(IF(Table5[[#This Row],[Probability of hazard]]="High",5,IF(Table5[[#This Row],[Probability of hazard]]="Medium High",4,IF(Table5[[#This Row],[Probability of hazard]]="Medium",3,IF(Table5[[#This Row],[Probability of hazard]]="Medium Low",2,IF(Table5[[#This Row],[Probability of hazard]]="Low",1,NA()))))))</f>
        <v>#N/A</v>
      </c>
      <c r="E19" s="44" t="e">
        <f>VALUE(IF(Table5[[#This Row],[Magnitude of impacts]]="High",5,IF(Table5[[#This Row],[Magnitude of impacts]]="Medium High",4,IF(Table5[[#This Row],[Magnitude of impacts]]="Medium",3,IF(Table5[[#This Row],[Magnitude of impacts]]="Medium Low",2,IF(Table5[[#This Row],[Magnitude of impacts]]="Low",1,NA()))))))</f>
        <v>#N/A</v>
      </c>
      <c r="F19" s="44">
        <f>IFERROR(Table5[[#This Row],[Probability score]]*Table5[[#This Row],[Impact score]],0)</f>
        <v>0</v>
      </c>
      <c r="G19" s="28" t="str">
        <f>IF(Table5[[#This Row],[Risk score]]=0,"",IF(Table5[[#This Row],[Risk score]]&lt;=2,"Low",IF(Table5[[#This Row],[Risk score]]&lt;=6,"Medium Low",IF(Table5[[#This Row],[Risk score]]&lt;=12,"Medium",IF(Table5[[#This Row],[Risk score]]&lt;=20,"Medium High",IF(Table5[[#This Row],[Risk score]]&lt;=25,"High",""))))))</f>
        <v/>
      </c>
      <c r="H19" s="46"/>
      <c r="I19" s="46"/>
      <c r="J19" s="46"/>
      <c r="K19" s="46"/>
      <c r="L19" s="46"/>
      <c r="M19" s="46"/>
      <c r="N19" s="46"/>
      <c r="O19" s="46"/>
    </row>
    <row r="20" spans="1:15">
      <c r="A20" s="45" t="s">
        <v>42</v>
      </c>
      <c r="B20" s="28">
        <f>_xlfn.IFNA(VLOOKUP(Table5[[#This Row],[Climate hazard]],Table1[],4,FALSE),"")</f>
        <v>0</v>
      </c>
      <c r="C20" s="28">
        <f>_xlfn.IFNA(VLOOKUP(Table5[[#This Row],[Climate hazard]],Table14[],6,FALSE),"")</f>
        <v>0</v>
      </c>
      <c r="D20" s="44" t="e">
        <f>VALUE(IF(Table5[[#This Row],[Probability of hazard]]="High",5,IF(Table5[[#This Row],[Probability of hazard]]="Medium High",4,IF(Table5[[#This Row],[Probability of hazard]]="Medium",3,IF(Table5[[#This Row],[Probability of hazard]]="Medium Low",2,IF(Table5[[#This Row],[Probability of hazard]]="Low",1,NA()))))))</f>
        <v>#N/A</v>
      </c>
      <c r="E20" s="44" t="e">
        <f>VALUE(IF(Table5[[#This Row],[Magnitude of impacts]]="High",5,IF(Table5[[#This Row],[Magnitude of impacts]]="Medium High",4,IF(Table5[[#This Row],[Magnitude of impacts]]="Medium",3,IF(Table5[[#This Row],[Magnitude of impacts]]="Medium Low",2,IF(Table5[[#This Row],[Magnitude of impacts]]="Low",1,NA()))))))</f>
        <v>#N/A</v>
      </c>
      <c r="F20" s="44">
        <f>IFERROR(Table5[[#This Row],[Probability score]]*Table5[[#This Row],[Impact score]],0)</f>
        <v>0</v>
      </c>
      <c r="G20" s="28" t="str">
        <f>IF(Table5[[#This Row],[Risk score]]=0,"",IF(Table5[[#This Row],[Risk score]]&lt;=2,"Low",IF(Table5[[#This Row],[Risk score]]&lt;=6,"Medium Low",IF(Table5[[#This Row],[Risk score]]&lt;=12,"Medium",IF(Table5[[#This Row],[Risk score]]&lt;=20,"Medium High",IF(Table5[[#This Row],[Risk score]]&lt;=25,"High",""))))))</f>
        <v/>
      </c>
      <c r="H20" s="46"/>
      <c r="I20" s="46"/>
      <c r="J20" s="46"/>
      <c r="K20" s="46"/>
      <c r="L20" s="46"/>
      <c r="M20" s="46"/>
      <c r="N20" s="46"/>
      <c r="O20" s="46"/>
    </row>
    <row r="21" spans="1:15">
      <c r="A21" s="45" t="s">
        <v>43</v>
      </c>
      <c r="B21" s="28" t="str">
        <f>_xlfn.IFNA(VLOOKUP(Table5[[#This Row],[Climate hazard]],Table1[],4,FALSE),"")</f>
        <v>Medium Low</v>
      </c>
      <c r="C21" s="28" t="str">
        <f>_xlfn.IFNA(VLOOKUP(Table5[[#This Row],[Climate hazard]],Table14[],6,FALSE),"")</f>
        <v>Medium Low</v>
      </c>
      <c r="D21" s="44">
        <f>VALUE(IF(Table5[[#This Row],[Probability of hazard]]="High",5,IF(Table5[[#This Row],[Probability of hazard]]="Medium High",4,IF(Table5[[#This Row],[Probability of hazard]]="Medium",3,IF(Table5[[#This Row],[Probability of hazard]]="Medium Low",2,IF(Table5[[#This Row],[Probability of hazard]]="Low",1,NA()))))))</f>
        <v>2</v>
      </c>
      <c r="E21" s="44">
        <f>VALUE(IF(Table5[[#This Row],[Magnitude of impacts]]="High",5,IF(Table5[[#This Row],[Magnitude of impacts]]="Medium High",4,IF(Table5[[#This Row],[Magnitude of impacts]]="Medium",3,IF(Table5[[#This Row],[Magnitude of impacts]]="Medium Low",2,IF(Table5[[#This Row],[Magnitude of impacts]]="Low",1,NA()))))))</f>
        <v>2</v>
      </c>
      <c r="F21" s="44">
        <f>IFERROR(Table5[[#This Row],[Probability score]]*Table5[[#This Row],[Impact score]],0)</f>
        <v>4</v>
      </c>
      <c r="G21" s="28" t="str">
        <f>IF(Table5[[#This Row],[Risk score]]=0,"",IF(Table5[[#This Row],[Risk score]]&lt;=2,"Low",IF(Table5[[#This Row],[Risk score]]&lt;=6,"Medium Low",IF(Table5[[#This Row],[Risk score]]&lt;=12,"Medium",IF(Table5[[#This Row],[Risk score]]&lt;=20,"Medium High",IF(Table5[[#This Row],[Risk score]]&lt;=25,"High",""))))))</f>
        <v>Medium Low</v>
      </c>
      <c r="H21" s="46"/>
      <c r="I21" s="46"/>
      <c r="J21" s="46"/>
      <c r="K21" s="46"/>
      <c r="L21" s="46"/>
      <c r="M21" s="46"/>
      <c r="N21" s="46"/>
      <c r="O21" s="46"/>
    </row>
    <row r="22" spans="1:15">
      <c r="A22" s="45" t="s">
        <v>44</v>
      </c>
      <c r="B22" s="28">
        <f>_xlfn.IFNA(VLOOKUP(Table5[[#This Row],[Climate hazard]],Table1[],4,FALSE),"")</f>
        <v>0</v>
      </c>
      <c r="C22" s="28">
        <f>_xlfn.IFNA(VLOOKUP(Table5[[#This Row],[Climate hazard]],Table14[],6,FALSE),"")</f>
        <v>0</v>
      </c>
      <c r="D22" s="44" t="e">
        <f>VALUE(IF(Table5[[#This Row],[Probability of hazard]]="High",5,IF(Table5[[#This Row],[Probability of hazard]]="Medium High",4,IF(Table5[[#This Row],[Probability of hazard]]="Medium",3,IF(Table5[[#This Row],[Probability of hazard]]="Medium Low",2,IF(Table5[[#This Row],[Probability of hazard]]="Low",1,NA()))))))</f>
        <v>#N/A</v>
      </c>
      <c r="E22" s="44" t="e">
        <f>VALUE(IF(Table5[[#This Row],[Magnitude of impacts]]="High",5,IF(Table5[[#This Row],[Magnitude of impacts]]="Medium High",4,IF(Table5[[#This Row],[Magnitude of impacts]]="Medium",3,IF(Table5[[#This Row],[Magnitude of impacts]]="Medium Low",2,IF(Table5[[#This Row],[Magnitude of impacts]]="Low",1,NA()))))))</f>
        <v>#N/A</v>
      </c>
      <c r="F22" s="44">
        <f>IFERROR(Table5[[#This Row],[Probability score]]*Table5[[#This Row],[Impact score]],0)</f>
        <v>0</v>
      </c>
      <c r="G22" s="28" t="str">
        <f>IF(Table5[[#This Row],[Risk score]]=0,"",IF(Table5[[#This Row],[Risk score]]&lt;=2,"Low",IF(Table5[[#This Row],[Risk score]]&lt;=6,"Medium Low",IF(Table5[[#This Row],[Risk score]]&lt;=12,"Medium",IF(Table5[[#This Row],[Risk score]]&lt;=20,"Medium High",IF(Table5[[#This Row],[Risk score]]&lt;=25,"High",""))))))</f>
        <v/>
      </c>
      <c r="H22" s="46"/>
      <c r="I22" s="46"/>
      <c r="J22" s="46"/>
      <c r="K22" s="46"/>
      <c r="L22" s="46"/>
      <c r="M22" s="46"/>
      <c r="N22" s="46"/>
      <c r="O22" s="46"/>
    </row>
    <row r="23" spans="1:15">
      <c r="A23" s="45" t="s">
        <v>45</v>
      </c>
      <c r="B23" s="28">
        <f>_xlfn.IFNA(VLOOKUP(Table5[[#This Row],[Climate hazard]],Table1[],4,FALSE),"")</f>
        <v>0</v>
      </c>
      <c r="C23" s="28">
        <f>_xlfn.IFNA(VLOOKUP(Table5[[#This Row],[Climate hazard]],Table14[],6,FALSE),"")</f>
        <v>0</v>
      </c>
      <c r="D23" s="44" t="e">
        <f>VALUE(IF(Table5[[#This Row],[Probability of hazard]]="High",5,IF(Table5[[#This Row],[Probability of hazard]]="Medium High",4,IF(Table5[[#This Row],[Probability of hazard]]="Medium",3,IF(Table5[[#This Row],[Probability of hazard]]="Medium Low",2,IF(Table5[[#This Row],[Probability of hazard]]="Low",1,NA()))))))</f>
        <v>#N/A</v>
      </c>
      <c r="E23" s="44" t="e">
        <f>VALUE(IF(Table5[[#This Row],[Magnitude of impacts]]="High",5,IF(Table5[[#This Row],[Magnitude of impacts]]="Medium High",4,IF(Table5[[#This Row],[Magnitude of impacts]]="Medium",3,IF(Table5[[#This Row],[Magnitude of impacts]]="Medium Low",2,IF(Table5[[#This Row],[Magnitude of impacts]]="Low",1,NA()))))))</f>
        <v>#N/A</v>
      </c>
      <c r="F23" s="44">
        <f>IFERROR(Table5[[#This Row],[Probability score]]*Table5[[#This Row],[Impact score]],0)</f>
        <v>0</v>
      </c>
      <c r="G23" s="28" t="str">
        <f>IF(Table5[[#This Row],[Risk score]]=0,"",IF(Table5[[#This Row],[Risk score]]&lt;=2,"Low",IF(Table5[[#This Row],[Risk score]]&lt;=6,"Medium Low",IF(Table5[[#This Row],[Risk score]]&lt;=12,"Medium",IF(Table5[[#This Row],[Risk score]]&lt;=20,"Medium High",IF(Table5[[#This Row],[Risk score]]&lt;=25,"High",""))))))</f>
        <v/>
      </c>
      <c r="H23" s="46"/>
      <c r="I23" s="46"/>
      <c r="J23" s="46"/>
      <c r="K23" s="46"/>
      <c r="L23" s="46"/>
      <c r="M23" s="46"/>
      <c r="N23" s="46"/>
      <c r="O23" s="46"/>
    </row>
    <row r="24" spans="1:15">
      <c r="A24" s="45" t="s">
        <v>46</v>
      </c>
      <c r="B24" s="28" t="str">
        <f>_xlfn.IFNA(VLOOKUP(Table5[[#This Row],[Climate hazard]],Table1[],4,FALSE),"")</f>
        <v>High</v>
      </c>
      <c r="C24" s="28" t="str">
        <f>_xlfn.IFNA(VLOOKUP(Table5[[#This Row],[Climate hazard]],Table14[],6,FALSE),"")</f>
        <v>High</v>
      </c>
      <c r="D24" s="44">
        <f>VALUE(IF(Table5[[#This Row],[Probability of hazard]]="High",5,IF(Table5[[#This Row],[Probability of hazard]]="Medium High",4,IF(Table5[[#This Row],[Probability of hazard]]="Medium",3,IF(Table5[[#This Row],[Probability of hazard]]="Medium Low",2,IF(Table5[[#This Row],[Probability of hazard]]="Low",1,NA()))))))</f>
        <v>5</v>
      </c>
      <c r="E24" s="44">
        <f>VALUE(IF(Table5[[#This Row],[Magnitude of impacts]]="High",5,IF(Table5[[#This Row],[Magnitude of impacts]]="Medium High",4,IF(Table5[[#This Row],[Magnitude of impacts]]="Medium",3,IF(Table5[[#This Row],[Magnitude of impacts]]="Medium Low",2,IF(Table5[[#This Row],[Magnitude of impacts]]="Low",1,NA()))))))</f>
        <v>5</v>
      </c>
      <c r="F24" s="44">
        <f>IFERROR(Table5[[#This Row],[Probability score]]*Table5[[#This Row],[Impact score]],0)</f>
        <v>25</v>
      </c>
      <c r="G24" s="28" t="str">
        <f>IF(Table5[[#This Row],[Risk score]]=0,"",IF(Table5[[#This Row],[Risk score]]&lt;=2,"Low",IF(Table5[[#This Row],[Risk score]]&lt;=6,"Medium Low",IF(Table5[[#This Row],[Risk score]]&lt;=12,"Medium",IF(Table5[[#This Row],[Risk score]]&lt;=20,"Medium High",IF(Table5[[#This Row],[Risk score]]&lt;=25,"High",""))))))</f>
        <v>High</v>
      </c>
      <c r="H24" s="46"/>
      <c r="I24" s="46"/>
      <c r="J24" s="46"/>
      <c r="K24" s="46"/>
      <c r="L24" s="46"/>
      <c r="M24" s="46"/>
      <c r="N24" s="46"/>
      <c r="O24" s="46"/>
    </row>
    <row r="25" spans="1:15">
      <c r="A25" s="45" t="s">
        <v>47</v>
      </c>
      <c r="B25" s="28" t="str">
        <f>_xlfn.IFNA(VLOOKUP(Table5[[#This Row],[Climate hazard]],Table1[],4,FALSE),"")</f>
        <v>Medium High</v>
      </c>
      <c r="C25" s="28" t="str">
        <f>_xlfn.IFNA(VLOOKUP(Table5[[#This Row],[Climate hazard]],Table14[],6,FALSE),"")</f>
        <v>Medium High</v>
      </c>
      <c r="D25" s="44">
        <f>VALUE(IF(Table5[[#This Row],[Probability of hazard]]="High",5,IF(Table5[[#This Row],[Probability of hazard]]="Medium High",4,IF(Table5[[#This Row],[Probability of hazard]]="Medium",3,IF(Table5[[#This Row],[Probability of hazard]]="Medium Low",2,IF(Table5[[#This Row],[Probability of hazard]]="Low",1,NA()))))))</f>
        <v>4</v>
      </c>
      <c r="E25" s="44">
        <f>VALUE(IF(Table5[[#This Row],[Magnitude of impacts]]="High",5,IF(Table5[[#This Row],[Magnitude of impacts]]="Medium High",4,IF(Table5[[#This Row],[Magnitude of impacts]]="Medium",3,IF(Table5[[#This Row],[Magnitude of impacts]]="Medium Low",2,IF(Table5[[#This Row],[Magnitude of impacts]]="Low",1,NA()))))))</f>
        <v>4</v>
      </c>
      <c r="F25" s="44">
        <f>IFERROR(Table5[[#This Row],[Probability score]]*Table5[[#This Row],[Impact score]],0)</f>
        <v>16</v>
      </c>
      <c r="G25" s="28" t="str">
        <f>IF(Table5[[#This Row],[Risk score]]=0,"",IF(Table5[[#This Row],[Risk score]]&lt;=2,"Low",IF(Table5[[#This Row],[Risk score]]&lt;=6,"Medium Low",IF(Table5[[#This Row],[Risk score]]&lt;=12,"Medium",IF(Table5[[#This Row],[Risk score]]&lt;=20,"Medium High",IF(Table5[[#This Row],[Risk score]]&lt;=25,"High",""))))))</f>
        <v>Medium High</v>
      </c>
      <c r="H25" s="46"/>
      <c r="I25" s="46"/>
      <c r="J25" s="46"/>
      <c r="K25" s="46"/>
      <c r="L25" s="46"/>
      <c r="M25" s="46"/>
      <c r="N25" s="46"/>
      <c r="O25" s="46"/>
    </row>
    <row r="26" spans="1:15">
      <c r="A26" s="45" t="s">
        <v>48</v>
      </c>
      <c r="B26" s="28">
        <f>_xlfn.IFNA(VLOOKUP(Table5[[#This Row],[Climate hazard]],Table1[],4,FALSE),"")</f>
        <v>0</v>
      </c>
      <c r="C26" s="28">
        <f>_xlfn.IFNA(VLOOKUP(Table5[[#This Row],[Climate hazard]],Table14[],6,FALSE),"")</f>
        <v>0</v>
      </c>
      <c r="D26" s="44" t="e">
        <f>VALUE(IF(Table5[[#This Row],[Probability of hazard]]="High",5,IF(Table5[[#This Row],[Probability of hazard]]="Medium High",4,IF(Table5[[#This Row],[Probability of hazard]]="Medium",3,IF(Table5[[#This Row],[Probability of hazard]]="Medium Low",2,IF(Table5[[#This Row],[Probability of hazard]]="Low",1,NA()))))))</f>
        <v>#N/A</v>
      </c>
      <c r="E26" s="44" t="e">
        <f>VALUE(IF(Table5[[#This Row],[Magnitude of impacts]]="High",5,IF(Table5[[#This Row],[Magnitude of impacts]]="Medium High",4,IF(Table5[[#This Row],[Magnitude of impacts]]="Medium",3,IF(Table5[[#This Row],[Magnitude of impacts]]="Medium Low",2,IF(Table5[[#This Row],[Magnitude of impacts]]="Low",1,NA()))))))</f>
        <v>#N/A</v>
      </c>
      <c r="F26" s="44">
        <f>IFERROR(Table5[[#This Row],[Probability score]]*Table5[[#This Row],[Impact score]],0)</f>
        <v>0</v>
      </c>
      <c r="G26" s="28" t="str">
        <f>IF(Table5[[#This Row],[Risk score]]=0,"",IF(Table5[[#This Row],[Risk score]]&lt;=2,"Low",IF(Table5[[#This Row],[Risk score]]&lt;=6,"Medium Low",IF(Table5[[#This Row],[Risk score]]&lt;=12,"Medium",IF(Table5[[#This Row],[Risk score]]&lt;=20,"Medium High",IF(Table5[[#This Row],[Risk score]]&lt;=25,"High",""))))))</f>
        <v/>
      </c>
      <c r="H26" s="46"/>
      <c r="I26" s="46"/>
      <c r="J26" s="46"/>
      <c r="K26" s="46"/>
      <c r="L26" s="46"/>
      <c r="M26" s="46"/>
      <c r="N26" s="46"/>
      <c r="O26" s="46"/>
    </row>
    <row r="27" spans="1:15">
      <c r="A27" s="45"/>
      <c r="B27" s="28" t="str">
        <f>_xlfn.IFNA(VLOOKUP(Table5[[#This Row],[Climate hazard]],Table1[],4,FALSE),"")</f>
        <v/>
      </c>
      <c r="C27" s="28" t="str">
        <f>_xlfn.IFNA(VLOOKUP(Table5[[#This Row],[Climate hazard]],Table14[],6,FALSE),"")</f>
        <v/>
      </c>
      <c r="D27" s="44" t="e">
        <f>VALUE(IF(Table5[[#This Row],[Probability of hazard]]="High",5,IF(Table5[[#This Row],[Probability of hazard]]="Medium High",4,IF(Table5[[#This Row],[Probability of hazard]]="Medium",3,IF(Table5[[#This Row],[Probability of hazard]]="Medium Low",2,IF(Table5[[#This Row],[Probability of hazard]]="Low",1,NA()))))))</f>
        <v>#N/A</v>
      </c>
      <c r="E27" s="44" t="e">
        <f>VALUE(IF(Table5[[#This Row],[Magnitude of impacts]]="High",5,IF(Table5[[#This Row],[Magnitude of impacts]]="Medium High",4,IF(Table5[[#This Row],[Magnitude of impacts]]="Medium",3,IF(Table5[[#This Row],[Magnitude of impacts]]="Medium Low",2,IF(Table5[[#This Row],[Magnitude of impacts]]="Low",1,NA()))))))</f>
        <v>#N/A</v>
      </c>
      <c r="F27" s="44">
        <f>IFERROR(Table5[[#This Row],[Probability score]]*Table5[[#This Row],[Impact score]],0)</f>
        <v>0</v>
      </c>
      <c r="G27" s="28" t="str">
        <f>IF(Table5[[#This Row],[Risk score]]=0,"",IF(Table5[[#This Row],[Risk score]]&lt;=2,"Low",IF(Table5[[#This Row],[Risk score]]&lt;=6,"Medium Low",IF(Table5[[#This Row],[Risk score]]&lt;=12,"Medium",IF(Table5[[#This Row],[Risk score]]&lt;=20,"Medium High",IF(Table5[[#This Row],[Risk score]]&lt;=25,"High",""))))))</f>
        <v/>
      </c>
      <c r="H27" s="46"/>
      <c r="I27" s="46"/>
      <c r="J27" s="46"/>
      <c r="K27" s="46"/>
      <c r="L27" s="46"/>
      <c r="M27" s="46"/>
      <c r="N27" s="46"/>
      <c r="O27" s="46"/>
    </row>
    <row r="28" spans="1:15">
      <c r="A28" s="45"/>
      <c r="B28" s="28" t="str">
        <f>_xlfn.IFNA(VLOOKUP(Table5[[#This Row],[Climate hazard]],Table1[],4,FALSE),"")</f>
        <v/>
      </c>
      <c r="C28" s="28" t="str">
        <f>_xlfn.IFNA(VLOOKUP(Table5[[#This Row],[Climate hazard]],Table14[],6,FALSE),"")</f>
        <v/>
      </c>
      <c r="D28" s="44" t="e">
        <f>VALUE(IF(Table5[[#This Row],[Probability of hazard]]="High",5,IF(Table5[[#This Row],[Probability of hazard]]="Medium High",4,IF(Table5[[#This Row],[Probability of hazard]]="Medium",3,IF(Table5[[#This Row],[Probability of hazard]]="Medium Low",2,IF(Table5[[#This Row],[Probability of hazard]]="Low",1,NA()))))))</f>
        <v>#N/A</v>
      </c>
      <c r="E28" s="44" t="e">
        <f>VALUE(IF(Table5[[#This Row],[Magnitude of impacts]]="High",5,IF(Table5[[#This Row],[Magnitude of impacts]]="Medium High",4,IF(Table5[[#This Row],[Magnitude of impacts]]="Medium",3,IF(Table5[[#This Row],[Magnitude of impacts]]="Medium Low",2,IF(Table5[[#This Row],[Magnitude of impacts]]="Low",1,NA()))))))</f>
        <v>#N/A</v>
      </c>
      <c r="F28" s="44">
        <f>IFERROR(Table5[[#This Row],[Probability score]]*Table5[[#This Row],[Impact score]],0)</f>
        <v>0</v>
      </c>
      <c r="G28" s="28" t="str">
        <f>IF(Table5[[#This Row],[Risk score]]=0,"",IF(Table5[[#This Row],[Risk score]]&lt;=2,"Low",IF(Table5[[#This Row],[Risk score]]&lt;=6,"Medium Low",IF(Table5[[#This Row],[Risk score]]&lt;=12,"Medium",IF(Table5[[#This Row],[Risk score]]&lt;=20,"Medium High",IF(Table5[[#This Row],[Risk score]]&lt;=25,"High",""))))))</f>
        <v/>
      </c>
      <c r="H28" s="46"/>
      <c r="I28" s="46"/>
      <c r="J28" s="46"/>
      <c r="K28" s="46"/>
      <c r="L28" s="46"/>
      <c r="M28" s="46"/>
      <c r="N28" s="46"/>
      <c r="O28" s="46"/>
    </row>
    <row r="29" spans="1:15">
      <c r="A29" s="45"/>
      <c r="B29" s="28" t="str">
        <f>_xlfn.IFNA(VLOOKUP(Table5[[#This Row],[Climate hazard]],Table1[],4,FALSE),"")</f>
        <v/>
      </c>
      <c r="C29" s="28" t="str">
        <f>_xlfn.IFNA(VLOOKUP(Table5[[#This Row],[Climate hazard]],Table14[],6,FALSE),"")</f>
        <v/>
      </c>
      <c r="D29" s="44" t="e">
        <f>VALUE(IF(Table5[[#This Row],[Probability of hazard]]="High",5,IF(Table5[[#This Row],[Probability of hazard]]="Medium High",4,IF(Table5[[#This Row],[Probability of hazard]]="Medium",3,IF(Table5[[#This Row],[Probability of hazard]]="Medium Low",2,IF(Table5[[#This Row],[Probability of hazard]]="Low",1,NA()))))))</f>
        <v>#N/A</v>
      </c>
      <c r="E29" s="44" t="e">
        <f>VALUE(IF(Table5[[#This Row],[Magnitude of impacts]]="High",5,IF(Table5[[#This Row],[Magnitude of impacts]]="Medium High",4,IF(Table5[[#This Row],[Magnitude of impacts]]="Medium",3,IF(Table5[[#This Row],[Magnitude of impacts]]="Medium Low",2,IF(Table5[[#This Row],[Magnitude of impacts]]="Low",1,NA()))))))</f>
        <v>#N/A</v>
      </c>
      <c r="F29" s="44">
        <f>IFERROR(Table5[[#This Row],[Probability score]]*Table5[[#This Row],[Impact score]],0)</f>
        <v>0</v>
      </c>
      <c r="G29" s="28" t="str">
        <f>IF(Table5[[#This Row],[Risk score]]=0,"",IF(Table5[[#This Row],[Risk score]]&lt;=2,"Low",IF(Table5[[#This Row],[Risk score]]&lt;=6,"Medium Low",IF(Table5[[#This Row],[Risk score]]&lt;=12,"Medium",IF(Table5[[#This Row],[Risk score]]&lt;=20,"Medium High",IF(Table5[[#This Row],[Risk score]]&lt;=25,"High",""))))))</f>
        <v/>
      </c>
      <c r="H29" s="46"/>
      <c r="I29" s="46"/>
      <c r="J29" s="46"/>
      <c r="K29" s="46"/>
      <c r="L29" s="46"/>
      <c r="M29" s="46"/>
      <c r="N29" s="46"/>
      <c r="O29" s="46"/>
    </row>
    <row r="30" spans="1:15">
      <c r="A30" s="45"/>
      <c r="B30" s="28" t="str">
        <f>_xlfn.IFNA(VLOOKUP(Table5[[#This Row],[Climate hazard]],Table1[],4,FALSE),"")</f>
        <v/>
      </c>
      <c r="C30" s="28" t="str">
        <f>_xlfn.IFNA(VLOOKUP(Table5[[#This Row],[Climate hazard]],Table14[],6,FALSE),"")</f>
        <v/>
      </c>
      <c r="D30" s="44" t="e">
        <f>VALUE(IF(Table5[[#This Row],[Probability of hazard]]="High",5,IF(Table5[[#This Row],[Probability of hazard]]="Medium High",4,IF(Table5[[#This Row],[Probability of hazard]]="Medium",3,IF(Table5[[#This Row],[Probability of hazard]]="Medium Low",2,IF(Table5[[#This Row],[Probability of hazard]]="Low",1,NA()))))))</f>
        <v>#N/A</v>
      </c>
      <c r="E30" s="44" t="e">
        <f>VALUE(IF(Table5[[#This Row],[Magnitude of impacts]]="High",5,IF(Table5[[#This Row],[Magnitude of impacts]]="Medium High",4,IF(Table5[[#This Row],[Magnitude of impacts]]="Medium",3,IF(Table5[[#This Row],[Magnitude of impacts]]="Medium Low",2,IF(Table5[[#This Row],[Magnitude of impacts]]="Low",1,NA()))))))</f>
        <v>#N/A</v>
      </c>
      <c r="F30" s="44">
        <f>IFERROR(Table5[[#This Row],[Probability score]]*Table5[[#This Row],[Impact score]],0)</f>
        <v>0</v>
      </c>
      <c r="G30" s="28" t="str">
        <f>IF(Table5[[#This Row],[Risk score]]=0,"",IF(Table5[[#This Row],[Risk score]]&lt;=2,"Low",IF(Table5[[#This Row],[Risk score]]&lt;=6,"Medium Low",IF(Table5[[#This Row],[Risk score]]&lt;=12,"Medium",IF(Table5[[#This Row],[Risk score]]&lt;=20,"Medium High",IF(Table5[[#This Row],[Risk score]]&lt;=25,"High",""))))))</f>
        <v/>
      </c>
      <c r="H30" s="46"/>
      <c r="I30" s="46"/>
      <c r="J30" s="46"/>
      <c r="K30" s="46"/>
      <c r="L30" s="46"/>
      <c r="M30" s="46"/>
      <c r="N30" s="46"/>
      <c r="O30" s="46"/>
    </row>
    <row r="31" spans="1:15">
      <c r="A31" s="45"/>
      <c r="B31" s="28" t="str">
        <f>_xlfn.IFNA(VLOOKUP(Table5[[#This Row],[Climate hazard]],Table1[],4,FALSE),"")</f>
        <v/>
      </c>
      <c r="C31" s="28" t="str">
        <f>_xlfn.IFNA(VLOOKUP(Table5[[#This Row],[Climate hazard]],Table14[],6,FALSE),"")</f>
        <v/>
      </c>
      <c r="D31" s="44" t="e">
        <f>VALUE(IF(Table5[[#This Row],[Probability of hazard]]="High",5,IF(Table5[[#This Row],[Probability of hazard]]="Medium High",4,IF(Table5[[#This Row],[Probability of hazard]]="Medium",3,IF(Table5[[#This Row],[Probability of hazard]]="Medium Low",2,IF(Table5[[#This Row],[Probability of hazard]]="Low",1,NA()))))))</f>
        <v>#N/A</v>
      </c>
      <c r="E31" s="44" t="e">
        <f>VALUE(IF(Table5[[#This Row],[Magnitude of impacts]]="High",5,IF(Table5[[#This Row],[Magnitude of impacts]]="Medium High",4,IF(Table5[[#This Row],[Magnitude of impacts]]="Medium",3,IF(Table5[[#This Row],[Magnitude of impacts]]="Medium Low",2,IF(Table5[[#This Row],[Magnitude of impacts]]="Low",1,NA()))))))</f>
        <v>#N/A</v>
      </c>
      <c r="F31" s="44">
        <f>IFERROR(Table5[[#This Row],[Probability score]]*Table5[[#This Row],[Impact score]],0)</f>
        <v>0</v>
      </c>
      <c r="G31" s="28" t="str">
        <f>IF(Table5[[#This Row],[Risk score]]=0,"",IF(Table5[[#This Row],[Risk score]]&lt;=2,"Low",IF(Table5[[#This Row],[Risk score]]&lt;=6,"Medium Low",IF(Table5[[#This Row],[Risk score]]&lt;=12,"Medium",IF(Table5[[#This Row],[Risk score]]&lt;=20,"Medium High",IF(Table5[[#This Row],[Risk score]]&lt;=25,"High",""))))))</f>
        <v/>
      </c>
    </row>
    <row r="32" spans="1:15">
      <c r="A32" s="45"/>
      <c r="B32" s="28" t="str">
        <f>_xlfn.IFNA(VLOOKUP(Table5[[#This Row],[Climate hazard]],Table1[],4,FALSE),"")</f>
        <v/>
      </c>
      <c r="C32" s="28" t="str">
        <f>_xlfn.IFNA(VLOOKUP(Table5[[#This Row],[Climate hazard]],Table14[],6,FALSE),"")</f>
        <v/>
      </c>
      <c r="D32" s="44" t="e">
        <f>VALUE(IF(Table5[[#This Row],[Probability of hazard]]="High",5,IF(Table5[[#This Row],[Probability of hazard]]="Medium High",4,IF(Table5[[#This Row],[Probability of hazard]]="Medium",3,IF(Table5[[#This Row],[Probability of hazard]]="Medium Low",2,IF(Table5[[#This Row],[Probability of hazard]]="Low",1,NA()))))))</f>
        <v>#N/A</v>
      </c>
      <c r="E32" s="44" t="e">
        <f>VALUE(IF(Table5[[#This Row],[Magnitude of impacts]]="High",5,IF(Table5[[#This Row],[Magnitude of impacts]]="Medium High",4,IF(Table5[[#This Row],[Magnitude of impacts]]="Medium",3,IF(Table5[[#This Row],[Magnitude of impacts]]="Medium Low",2,IF(Table5[[#This Row],[Magnitude of impacts]]="Low",1,NA()))))))</f>
        <v>#N/A</v>
      </c>
      <c r="F32" s="44">
        <f>IFERROR(Table5[[#This Row],[Probability score]]*Table5[[#This Row],[Impact score]],0)</f>
        <v>0</v>
      </c>
      <c r="G32" s="28" t="str">
        <f>IF(Table5[[#This Row],[Risk score]]=0,"",IF(Table5[[#This Row],[Risk score]]&lt;=2,"Low",IF(Table5[[#This Row],[Risk score]]&lt;=6,"Medium Low",IF(Table5[[#This Row],[Risk score]]&lt;=12,"Medium",IF(Table5[[#This Row],[Risk score]]&lt;=20,"Medium High",IF(Table5[[#This Row],[Risk score]]&lt;=25,"High",""))))))</f>
        <v/>
      </c>
    </row>
    <row r="33" spans="1:7">
      <c r="A33" s="45"/>
      <c r="B33" s="28" t="str">
        <f>_xlfn.IFNA(VLOOKUP(Table5[[#This Row],[Climate hazard]],Table1[],4,FALSE),"")</f>
        <v/>
      </c>
      <c r="C33" s="28" t="str">
        <f>_xlfn.IFNA(VLOOKUP(Table5[[#This Row],[Climate hazard]],Table14[],6,FALSE),"")</f>
        <v/>
      </c>
      <c r="D33" s="44" t="e">
        <f>VALUE(IF(Table5[[#This Row],[Probability of hazard]]="High",5,IF(Table5[[#This Row],[Probability of hazard]]="Medium High",4,IF(Table5[[#This Row],[Probability of hazard]]="Medium",3,IF(Table5[[#This Row],[Probability of hazard]]="Medium Low",2,IF(Table5[[#This Row],[Probability of hazard]]="Low",1,NA()))))))</f>
        <v>#N/A</v>
      </c>
      <c r="E33" s="44" t="e">
        <f>VALUE(IF(Table5[[#This Row],[Magnitude of impacts]]="High",5,IF(Table5[[#This Row],[Magnitude of impacts]]="Medium High",4,IF(Table5[[#This Row],[Magnitude of impacts]]="Medium",3,IF(Table5[[#This Row],[Magnitude of impacts]]="Medium Low",2,IF(Table5[[#This Row],[Magnitude of impacts]]="Low",1,NA()))))))</f>
        <v>#N/A</v>
      </c>
      <c r="F33" s="44">
        <f>IFERROR(Table5[[#This Row],[Probability score]]*Table5[[#This Row],[Impact score]],0)</f>
        <v>0</v>
      </c>
      <c r="G33" s="28" t="str">
        <f>IF(Table5[[#This Row],[Risk score]]=0,"",IF(Table5[[#This Row],[Risk score]]&lt;=2,"Low",IF(Table5[[#This Row],[Risk score]]&lt;=6,"Medium Low",IF(Table5[[#This Row],[Risk score]]&lt;=12,"Medium",IF(Table5[[#This Row],[Risk score]]&lt;=20,"Medium High",IF(Table5[[#This Row],[Risk score]]&lt;=25,"High",""))))))</f>
        <v/>
      </c>
    </row>
    <row r="34" spans="1:7">
      <c r="A34" s="45"/>
      <c r="B34" s="28" t="str">
        <f>_xlfn.IFNA(VLOOKUP(Table5[[#This Row],[Climate hazard]],Table1[],4,FALSE),"")</f>
        <v/>
      </c>
      <c r="C34" s="28" t="str">
        <f>_xlfn.IFNA(VLOOKUP(Table5[[#This Row],[Climate hazard]],Table14[],6,FALSE),"")</f>
        <v/>
      </c>
      <c r="D34" s="44" t="e">
        <f>VALUE(IF(Table5[[#This Row],[Probability of hazard]]="High",5,IF(Table5[[#This Row],[Probability of hazard]]="Medium High",4,IF(Table5[[#This Row],[Probability of hazard]]="Medium",3,IF(Table5[[#This Row],[Probability of hazard]]="Medium Low",2,IF(Table5[[#This Row],[Probability of hazard]]="Low",1,NA()))))))</f>
        <v>#N/A</v>
      </c>
      <c r="E34" s="44" t="e">
        <f>VALUE(IF(Table5[[#This Row],[Magnitude of impacts]]="High",5,IF(Table5[[#This Row],[Magnitude of impacts]]="Medium High",4,IF(Table5[[#This Row],[Magnitude of impacts]]="Medium",3,IF(Table5[[#This Row],[Magnitude of impacts]]="Medium Low",2,IF(Table5[[#This Row],[Magnitude of impacts]]="Low",1,NA()))))))</f>
        <v>#N/A</v>
      </c>
      <c r="F34" s="44">
        <f>IFERROR(Table5[[#This Row],[Probability score]]*Table5[[#This Row],[Impact score]],0)</f>
        <v>0</v>
      </c>
      <c r="G34" s="28" t="str">
        <f>IF(Table5[[#This Row],[Risk score]]=0,"",IF(Table5[[#This Row],[Risk score]]&lt;=2,"Low",IF(Table5[[#This Row],[Risk score]]&lt;=6,"Medium Low",IF(Table5[[#This Row],[Risk score]]&lt;=12,"Medium",IF(Table5[[#This Row],[Risk score]]&lt;=20,"Medium High",IF(Table5[[#This Row],[Risk score]]&lt;=25,"High",""))))))</f>
        <v/>
      </c>
    </row>
    <row r="35" spans="1:7">
      <c r="A35" s="45"/>
      <c r="B35" s="28" t="str">
        <f>_xlfn.IFNA(VLOOKUP(Table5[[#This Row],[Climate hazard]],Table1[],4,FALSE),"")</f>
        <v/>
      </c>
      <c r="C35" s="28" t="str">
        <f>_xlfn.IFNA(VLOOKUP(Table5[[#This Row],[Climate hazard]],Table14[],6,FALSE),"")</f>
        <v/>
      </c>
      <c r="D35" s="44" t="e">
        <f>VALUE(IF(Table5[[#This Row],[Probability of hazard]]="High",5,IF(Table5[[#This Row],[Probability of hazard]]="Medium High",4,IF(Table5[[#This Row],[Probability of hazard]]="Medium",3,IF(Table5[[#This Row],[Probability of hazard]]="Medium Low",2,IF(Table5[[#This Row],[Probability of hazard]]="Low",1,NA()))))))</f>
        <v>#N/A</v>
      </c>
      <c r="E35" s="44" t="e">
        <f>VALUE(IF(Table5[[#This Row],[Magnitude of impacts]]="High",5,IF(Table5[[#This Row],[Magnitude of impacts]]="Medium High",4,IF(Table5[[#This Row],[Magnitude of impacts]]="Medium",3,IF(Table5[[#This Row],[Magnitude of impacts]]="Medium Low",2,IF(Table5[[#This Row],[Magnitude of impacts]]="Low",1,NA()))))))</f>
        <v>#N/A</v>
      </c>
      <c r="F35" s="44">
        <f>IFERROR(Table5[[#This Row],[Probability score]]*Table5[[#This Row],[Impact score]],0)</f>
        <v>0</v>
      </c>
      <c r="G35" s="28" t="str">
        <f>IF(Table5[[#This Row],[Risk score]]=0,"",IF(Table5[[#This Row],[Risk score]]&lt;=2,"Low",IF(Table5[[#This Row],[Risk score]]&lt;=6,"Medium Low",IF(Table5[[#This Row],[Risk score]]&lt;=12,"Medium",IF(Table5[[#This Row],[Risk score]]&lt;=20,"Medium High",IF(Table5[[#This Row],[Risk score]]&lt;=25,"High",""))))))</f>
        <v/>
      </c>
    </row>
    <row r="36" spans="1:7">
      <c r="A36" s="45"/>
      <c r="B36" s="28" t="str">
        <f>_xlfn.IFNA(VLOOKUP(Table5[[#This Row],[Climate hazard]],Table1[],4,FALSE),"")</f>
        <v/>
      </c>
      <c r="C36" s="28" t="str">
        <f>_xlfn.IFNA(VLOOKUP(Table5[[#This Row],[Climate hazard]],Table14[],6,FALSE),"")</f>
        <v/>
      </c>
      <c r="D36" s="44" t="e">
        <f>VALUE(IF(Table5[[#This Row],[Probability of hazard]]="High",5,IF(Table5[[#This Row],[Probability of hazard]]="Medium High",4,IF(Table5[[#This Row],[Probability of hazard]]="Medium",3,IF(Table5[[#This Row],[Probability of hazard]]="Medium Low",2,IF(Table5[[#This Row],[Probability of hazard]]="Low",1,NA()))))))</f>
        <v>#N/A</v>
      </c>
      <c r="E36" s="44" t="e">
        <f>VALUE(IF(Table5[[#This Row],[Magnitude of impacts]]="High",5,IF(Table5[[#This Row],[Magnitude of impacts]]="Medium High",4,IF(Table5[[#This Row],[Magnitude of impacts]]="Medium",3,IF(Table5[[#This Row],[Magnitude of impacts]]="Medium Low",2,IF(Table5[[#This Row],[Magnitude of impacts]]="Low",1,NA()))))))</f>
        <v>#N/A</v>
      </c>
      <c r="F36" s="44">
        <f>IFERROR(Table5[[#This Row],[Probability score]]*Table5[[#This Row],[Impact score]],0)</f>
        <v>0</v>
      </c>
      <c r="G36" s="28" t="str">
        <f>IF(Table5[[#This Row],[Risk score]]=0,"",IF(Table5[[#This Row],[Risk score]]&lt;=2,"Low",IF(Table5[[#This Row],[Risk score]]&lt;=6,"Medium Low",IF(Table5[[#This Row],[Risk score]]&lt;=12,"Medium",IF(Table5[[#This Row],[Risk score]]&lt;=20,"Medium High",IF(Table5[[#This Row],[Risk score]]&lt;=25,"High",""))))))</f>
        <v/>
      </c>
    </row>
    <row r="37" spans="1:7">
      <c r="A37" s="45"/>
      <c r="B37" s="28" t="str">
        <f>_xlfn.IFNA(VLOOKUP(Table5[[#This Row],[Climate hazard]],Table1[],4,FALSE),"")</f>
        <v/>
      </c>
      <c r="C37" s="28" t="str">
        <f>_xlfn.IFNA(VLOOKUP(Table5[[#This Row],[Climate hazard]],Table14[],6,FALSE),"")</f>
        <v/>
      </c>
      <c r="D37" s="44" t="e">
        <f>VALUE(IF(Table5[[#This Row],[Probability of hazard]]="High",5,IF(Table5[[#This Row],[Probability of hazard]]="Medium High",4,IF(Table5[[#This Row],[Probability of hazard]]="Medium",3,IF(Table5[[#This Row],[Probability of hazard]]="Medium Low",2,IF(Table5[[#This Row],[Probability of hazard]]="Low",1,NA()))))))</f>
        <v>#N/A</v>
      </c>
      <c r="E37" s="44" t="e">
        <f>VALUE(IF(Table5[[#This Row],[Magnitude of impacts]]="High",5,IF(Table5[[#This Row],[Magnitude of impacts]]="Medium High",4,IF(Table5[[#This Row],[Magnitude of impacts]]="Medium",3,IF(Table5[[#This Row],[Magnitude of impacts]]="Medium Low",2,IF(Table5[[#This Row],[Magnitude of impacts]]="Low",1,NA()))))))</f>
        <v>#N/A</v>
      </c>
      <c r="F37" s="44">
        <f>IFERROR(Table5[[#This Row],[Probability score]]*Table5[[#This Row],[Impact score]],0)</f>
        <v>0</v>
      </c>
      <c r="G37" s="28" t="str">
        <f>IF(Table5[[#This Row],[Risk score]]=0,"",IF(Table5[[#This Row],[Risk score]]&lt;=2,"Low",IF(Table5[[#This Row],[Risk score]]&lt;=6,"Medium Low",IF(Table5[[#This Row],[Risk score]]&lt;=12,"Medium",IF(Table5[[#This Row],[Risk score]]&lt;=20,"Medium High",IF(Table5[[#This Row],[Risk score]]&lt;=25,"High",""))))))</f>
        <v/>
      </c>
    </row>
    <row r="38" spans="1:7">
      <c r="A38" s="45"/>
      <c r="B38" s="28" t="str">
        <f>_xlfn.IFNA(VLOOKUP(Table5[[#This Row],[Climate hazard]],Table1[],4,FALSE),"")</f>
        <v/>
      </c>
      <c r="C38" s="28" t="str">
        <f>_xlfn.IFNA(VLOOKUP(Table5[[#This Row],[Climate hazard]],Table14[],6,FALSE),"")</f>
        <v/>
      </c>
      <c r="D38" s="44" t="e">
        <f>VALUE(IF(Table5[[#This Row],[Probability of hazard]]="High",5,IF(Table5[[#This Row],[Probability of hazard]]="Medium High",4,IF(Table5[[#This Row],[Probability of hazard]]="Medium",3,IF(Table5[[#This Row],[Probability of hazard]]="Medium Low",2,IF(Table5[[#This Row],[Probability of hazard]]="Low",1,NA()))))))</f>
        <v>#N/A</v>
      </c>
      <c r="E38" s="44" t="e">
        <f>VALUE(IF(Table5[[#This Row],[Magnitude of impacts]]="High",5,IF(Table5[[#This Row],[Magnitude of impacts]]="Medium High",4,IF(Table5[[#This Row],[Magnitude of impacts]]="Medium",3,IF(Table5[[#This Row],[Magnitude of impacts]]="Medium Low",2,IF(Table5[[#This Row],[Magnitude of impacts]]="Low",1,NA()))))))</f>
        <v>#N/A</v>
      </c>
      <c r="F38" s="44">
        <f>IFERROR(Table5[[#This Row],[Probability score]]*Table5[[#This Row],[Impact score]],0)</f>
        <v>0</v>
      </c>
      <c r="G38" s="28" t="str">
        <f>IF(Table5[[#This Row],[Risk score]]=0,"",IF(Table5[[#This Row],[Risk score]]&lt;=2,"Low",IF(Table5[[#This Row],[Risk score]]&lt;=6,"Medium Low",IF(Table5[[#This Row],[Risk score]]&lt;=12,"Medium",IF(Table5[[#This Row],[Risk score]]&lt;=20,"Medium High",IF(Table5[[#This Row],[Risk score]]&lt;=25,"High",""))))))</f>
        <v/>
      </c>
    </row>
    <row r="39" spans="1:7">
      <c r="A39" s="45"/>
      <c r="B39" s="28" t="str">
        <f>_xlfn.IFNA(VLOOKUP(Table5[[#This Row],[Climate hazard]],Table1[],4,FALSE),"")</f>
        <v/>
      </c>
      <c r="C39" s="28" t="str">
        <f>_xlfn.IFNA(VLOOKUP(Table5[[#This Row],[Climate hazard]],Table14[],6,FALSE),"")</f>
        <v/>
      </c>
      <c r="D39" s="44" t="e">
        <f>VALUE(IF(Table5[[#This Row],[Probability of hazard]]="High",5,IF(Table5[[#This Row],[Probability of hazard]]="Medium High",4,IF(Table5[[#This Row],[Probability of hazard]]="Medium",3,IF(Table5[[#This Row],[Probability of hazard]]="Medium Low",2,IF(Table5[[#This Row],[Probability of hazard]]="Low",1,NA()))))))</f>
        <v>#N/A</v>
      </c>
      <c r="E39" s="44" t="e">
        <f>VALUE(IF(Table5[[#This Row],[Magnitude of impacts]]="High",5,IF(Table5[[#This Row],[Magnitude of impacts]]="Medium High",4,IF(Table5[[#This Row],[Magnitude of impacts]]="Medium",3,IF(Table5[[#This Row],[Magnitude of impacts]]="Medium Low",2,IF(Table5[[#This Row],[Magnitude of impacts]]="Low",1,NA()))))))</f>
        <v>#N/A</v>
      </c>
      <c r="F39" s="44">
        <f>IFERROR(Table5[[#This Row],[Probability score]]*Table5[[#This Row],[Impact score]],0)</f>
        <v>0</v>
      </c>
      <c r="G39" s="28" t="str">
        <f>IF(Table5[[#This Row],[Risk score]]=0,"",IF(Table5[[#This Row],[Risk score]]&lt;=2,"Low",IF(Table5[[#This Row],[Risk score]]&lt;=6,"Medium Low",IF(Table5[[#This Row],[Risk score]]&lt;=12,"Medium",IF(Table5[[#This Row],[Risk score]]&lt;=20,"Medium High",IF(Table5[[#This Row],[Risk score]]&lt;=25,"High",""))))))</f>
        <v/>
      </c>
    </row>
    <row r="40" spans="1:7">
      <c r="A40" s="45"/>
      <c r="B40" s="28" t="str">
        <f>_xlfn.IFNA(VLOOKUP(Table5[[#This Row],[Climate hazard]],Table1[],4,FALSE),"")</f>
        <v/>
      </c>
      <c r="C40" s="28" t="str">
        <f>_xlfn.IFNA(VLOOKUP(Table5[[#This Row],[Climate hazard]],Table14[],6,FALSE),"")</f>
        <v/>
      </c>
      <c r="D40" s="44" t="e">
        <f>VALUE(IF(Table5[[#This Row],[Probability of hazard]]="High",5,IF(Table5[[#This Row],[Probability of hazard]]="Medium High",4,IF(Table5[[#This Row],[Probability of hazard]]="Medium",3,IF(Table5[[#This Row],[Probability of hazard]]="Medium Low",2,IF(Table5[[#This Row],[Probability of hazard]]="Low",1,NA()))))))</f>
        <v>#N/A</v>
      </c>
      <c r="E40" s="44" t="e">
        <f>VALUE(IF(Table5[[#This Row],[Magnitude of impacts]]="High",5,IF(Table5[[#This Row],[Magnitude of impacts]]="Medium High",4,IF(Table5[[#This Row],[Magnitude of impacts]]="Medium",3,IF(Table5[[#This Row],[Magnitude of impacts]]="Medium Low",2,IF(Table5[[#This Row],[Magnitude of impacts]]="Low",1,NA()))))))</f>
        <v>#N/A</v>
      </c>
      <c r="F40" s="44">
        <f>IFERROR(Table5[[#This Row],[Probability score]]*Table5[[#This Row],[Impact score]],0)</f>
        <v>0</v>
      </c>
      <c r="G40" s="28" t="str">
        <f>IF(Table5[[#This Row],[Risk score]]=0,"",IF(Table5[[#This Row],[Risk score]]&lt;=2,"Low",IF(Table5[[#This Row],[Risk score]]&lt;=6,"Medium Low",IF(Table5[[#This Row],[Risk score]]&lt;=12,"Medium",IF(Table5[[#This Row],[Risk score]]&lt;=20,"Medium High",IF(Table5[[#This Row],[Risk score]]&lt;=25,"High",""))))))</f>
        <v/>
      </c>
    </row>
    <row r="41" spans="1:7">
      <c r="D41" s="43"/>
      <c r="F41" s="43"/>
    </row>
    <row r="42" spans="1:7">
      <c r="D42" s="43"/>
      <c r="F42" s="43"/>
    </row>
    <row r="43" spans="1:7">
      <c r="D43" s="43"/>
      <c r="F43" s="43"/>
    </row>
  </sheetData>
  <sheetProtection algorithmName="SHA-512" hashValue="M1mkIjQg6WCDDRMegEiNhp6VI1hGKSm8pEtbBDR+L1R0Pr3IZ44FVb+ESf0QZvVZw7tnIMs/RLySMmL3sBAqbw==" saltValue="4qLbUz8f6j2QS6o9qfEPkw==" spinCount="100000" sheet="1" objects="1" scenarios="1"/>
  <mergeCells count="1">
    <mergeCell ref="A1:G1"/>
  </mergeCells>
  <pageMargins left="0.7" right="0.7" top="0.75" bottom="0.75" header="0.3" footer="0.3"/>
  <pageSetup orientation="portrait"/>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D49A5-7E25-4CE6-ACBA-A331EFDA82F5}">
  <sheetPr>
    <tabColor rgb="FF92D050"/>
  </sheetPr>
  <dimension ref="A1:C40"/>
  <sheetViews>
    <sheetView showGridLines="0" topLeftCell="A32" workbookViewId="0">
      <selection activeCell="C35" sqref="C35"/>
    </sheetView>
  </sheetViews>
  <sheetFormatPr defaultColWidth="8.77734375" defaultRowHeight="14.4"/>
  <cols>
    <col min="1" max="1" width="34.33203125" style="28" customWidth="1"/>
    <col min="2" max="2" width="26.6640625" style="28" customWidth="1"/>
    <col min="3" max="3" width="39.109375" style="28" customWidth="1"/>
  </cols>
  <sheetData>
    <row r="1" spans="1:3" ht="32.549999999999997" customHeight="1" thickBot="1">
      <c r="A1" s="88" t="s">
        <v>74</v>
      </c>
      <c r="B1" s="89"/>
      <c r="C1" s="90"/>
    </row>
    <row r="2" spans="1:3" ht="56.4" customHeight="1" thickBot="1">
      <c r="A2" s="65" t="s">
        <v>75</v>
      </c>
      <c r="B2" s="32" t="s">
        <v>76</v>
      </c>
      <c r="C2" s="32" t="s">
        <v>77</v>
      </c>
    </row>
    <row r="3" spans="1:3" ht="39.6">
      <c r="A3" s="66" t="s">
        <v>78</v>
      </c>
      <c r="B3" s="63" t="s">
        <v>79</v>
      </c>
      <c r="C3" s="33" t="s">
        <v>80</v>
      </c>
    </row>
    <row r="4" spans="1:3">
      <c r="A4" s="28" t="s">
        <v>81</v>
      </c>
      <c r="B4" s="64"/>
    </row>
    <row r="5" spans="1:3">
      <c r="A5" s="28" t="s">
        <v>82</v>
      </c>
      <c r="B5" s="64"/>
    </row>
    <row r="6" spans="1:3">
      <c r="A6" s="28" t="s">
        <v>83</v>
      </c>
      <c r="B6" s="64"/>
    </row>
    <row r="7" spans="1:3" ht="79.8">
      <c r="A7" s="23" t="s">
        <v>84</v>
      </c>
      <c r="B7" s="61" t="s">
        <v>211</v>
      </c>
      <c r="C7" s="38" t="s">
        <v>260</v>
      </c>
    </row>
    <row r="8" spans="1:3">
      <c r="A8" s="28" t="s">
        <v>85</v>
      </c>
      <c r="B8" s="64"/>
    </row>
    <row r="9" spans="1:3" ht="79.8">
      <c r="A9" s="28" t="s">
        <v>86</v>
      </c>
      <c r="B9" s="64" t="s">
        <v>213</v>
      </c>
      <c r="C9" s="38" t="s">
        <v>291</v>
      </c>
    </row>
    <row r="10" spans="1:3">
      <c r="A10" s="28" t="s">
        <v>87</v>
      </c>
      <c r="B10" s="64"/>
    </row>
    <row r="11" spans="1:3" s="62" customFormat="1" ht="92.4">
      <c r="A11" s="23" t="s">
        <v>88</v>
      </c>
      <c r="B11" s="61" t="s">
        <v>211</v>
      </c>
      <c r="C11" s="27" t="s">
        <v>292</v>
      </c>
    </row>
    <row r="12" spans="1:3" ht="40.200000000000003">
      <c r="A12" s="38" t="s">
        <v>89</v>
      </c>
      <c r="B12" s="64"/>
    </row>
    <row r="13" spans="1:3">
      <c r="A13" s="28" t="s">
        <v>90</v>
      </c>
      <c r="B13" s="64"/>
    </row>
    <row r="14" spans="1:3">
      <c r="A14" s="28" t="s">
        <v>91</v>
      </c>
      <c r="B14" s="64"/>
    </row>
    <row r="15" spans="1:3">
      <c r="A15" s="28" t="s">
        <v>92</v>
      </c>
      <c r="B15" s="64"/>
    </row>
    <row r="16" spans="1:3">
      <c r="A16" s="28" t="s">
        <v>93</v>
      </c>
      <c r="B16" s="64"/>
    </row>
    <row r="17" spans="1:3">
      <c r="A17" s="28" t="s">
        <v>94</v>
      </c>
      <c r="B17" s="64"/>
    </row>
    <row r="18" spans="1:3" ht="132">
      <c r="A18" s="23" t="s">
        <v>95</v>
      </c>
      <c r="B18" s="61" t="s">
        <v>213</v>
      </c>
      <c r="C18" s="27" t="s">
        <v>293</v>
      </c>
    </row>
    <row r="19" spans="1:3">
      <c r="A19" s="28" t="s">
        <v>96</v>
      </c>
      <c r="B19" s="64"/>
    </row>
    <row r="20" spans="1:3">
      <c r="A20" s="28" t="s">
        <v>97</v>
      </c>
      <c r="B20" s="64"/>
    </row>
    <row r="21" spans="1:3">
      <c r="A21" s="28" t="s">
        <v>98</v>
      </c>
      <c r="B21" s="64"/>
    </row>
    <row r="22" spans="1:3" ht="132">
      <c r="A22" s="23" t="s">
        <v>99</v>
      </c>
      <c r="B22" s="61" t="s">
        <v>211</v>
      </c>
      <c r="C22" s="27" t="s">
        <v>294</v>
      </c>
    </row>
    <row r="23" spans="1:3" ht="79.2">
      <c r="A23" s="23" t="s">
        <v>100</v>
      </c>
      <c r="B23" s="61" t="s">
        <v>211</v>
      </c>
      <c r="C23" s="27" t="s">
        <v>261</v>
      </c>
    </row>
    <row r="24" spans="1:3" ht="132">
      <c r="A24" s="23" t="s">
        <v>101</v>
      </c>
      <c r="B24" s="61" t="s">
        <v>213</v>
      </c>
      <c r="C24" s="27" t="s">
        <v>295</v>
      </c>
    </row>
    <row r="25" spans="1:3">
      <c r="A25" s="28" t="s">
        <v>102</v>
      </c>
      <c r="B25" s="64"/>
    </row>
    <row r="26" spans="1:3">
      <c r="A26" s="28" t="s">
        <v>103</v>
      </c>
      <c r="B26" s="64"/>
    </row>
    <row r="27" spans="1:3">
      <c r="A27" s="28" t="s">
        <v>104</v>
      </c>
      <c r="B27" s="64"/>
    </row>
    <row r="28" spans="1:3">
      <c r="A28" s="28" t="s">
        <v>105</v>
      </c>
      <c r="B28" s="64"/>
    </row>
    <row r="29" spans="1:3">
      <c r="A29" s="28" t="s">
        <v>106</v>
      </c>
      <c r="B29" s="64"/>
    </row>
    <row r="30" spans="1:3" ht="92.4">
      <c r="A30" s="23" t="s">
        <v>107</v>
      </c>
      <c r="B30" s="61" t="s">
        <v>211</v>
      </c>
      <c r="C30" s="27" t="s">
        <v>262</v>
      </c>
    </row>
    <row r="31" spans="1:3" ht="119.4">
      <c r="A31" s="23" t="s">
        <v>108</v>
      </c>
      <c r="B31" s="61" t="s">
        <v>213</v>
      </c>
      <c r="C31" s="38" t="s">
        <v>296</v>
      </c>
    </row>
    <row r="32" spans="1:3" ht="132.6">
      <c r="A32" s="28" t="s">
        <v>109</v>
      </c>
      <c r="B32" s="64" t="s">
        <v>213</v>
      </c>
      <c r="C32" s="38" t="s">
        <v>297</v>
      </c>
    </row>
    <row r="33" spans="1:3">
      <c r="A33" s="28" t="s">
        <v>110</v>
      </c>
      <c r="B33" s="64"/>
    </row>
    <row r="34" spans="1:3">
      <c r="A34" s="28" t="s">
        <v>111</v>
      </c>
      <c r="B34" s="64"/>
    </row>
    <row r="35" spans="1:3" ht="93">
      <c r="A35" s="28" t="s">
        <v>112</v>
      </c>
      <c r="B35" s="64" t="s">
        <v>211</v>
      </c>
      <c r="C35" s="38" t="s">
        <v>298</v>
      </c>
    </row>
    <row r="36" spans="1:3">
      <c r="A36" s="28" t="s">
        <v>48</v>
      </c>
      <c r="B36" s="64"/>
    </row>
    <row r="37" spans="1:3">
      <c r="B37" s="64"/>
    </row>
    <row r="38" spans="1:3">
      <c r="B38" s="64"/>
    </row>
    <row r="39" spans="1:3">
      <c r="B39" s="64"/>
    </row>
    <row r="40" spans="1:3">
      <c r="B40" s="64"/>
    </row>
  </sheetData>
  <mergeCells count="1">
    <mergeCell ref="A1:C1"/>
  </mergeCells>
  <dataValidations count="1">
    <dataValidation allowBlank="1" showInputMessage="1" sqref="A3" xr:uid="{00000000-0002-0000-0600-000000000000}"/>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'Dropdowns - adaptive capacity'!$B$2:$B$7</xm:f>
          </x14:formula1>
          <xm:sqref>B3:B40</xm:sqref>
        </x14:dataValidation>
        <x14:dataValidation type="list" allowBlank="1" showInputMessage="1" showErrorMessage="1" xr:uid="{00000000-0002-0000-0600-000002000000}">
          <x14:formula1>
            <xm:f>'Dropdowns - adaptive capacity'!$A$2:$A$34</xm:f>
          </x14:formula1>
          <xm:sqref>A4:A35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0D6A8-E26A-4C2A-84CE-CBC92B4A6DC4}">
  <sheetPr>
    <tabColor theme="5"/>
  </sheetPr>
  <dimension ref="A1:B18"/>
  <sheetViews>
    <sheetView topLeftCell="A5" workbookViewId="0">
      <selection activeCell="B19" sqref="B19"/>
    </sheetView>
  </sheetViews>
  <sheetFormatPr defaultColWidth="8.77734375" defaultRowHeight="14.4"/>
  <cols>
    <col min="1" max="1" width="16.6640625" style="28" customWidth="1"/>
    <col min="2" max="2" width="93.109375" style="28" customWidth="1"/>
  </cols>
  <sheetData>
    <row r="1" spans="1:2" ht="106.05" customHeight="1">
      <c r="A1" s="56" t="s">
        <v>113</v>
      </c>
      <c r="B1" s="57" t="s">
        <v>114</v>
      </c>
    </row>
    <row r="2" spans="1:2">
      <c r="A2" s="28" t="s">
        <v>115</v>
      </c>
      <c r="B2" s="28" t="s">
        <v>116</v>
      </c>
    </row>
    <row r="3" spans="1:2" ht="39.6">
      <c r="A3" s="23" t="s">
        <v>117</v>
      </c>
      <c r="B3" s="27" t="s">
        <v>118</v>
      </c>
    </row>
    <row r="4" spans="1:2" ht="26.4">
      <c r="A4" s="23" t="s">
        <v>119</v>
      </c>
      <c r="B4" s="27" t="s">
        <v>120</v>
      </c>
    </row>
    <row r="5" spans="1:2" ht="39.6">
      <c r="A5" s="23" t="s">
        <v>46</v>
      </c>
      <c r="B5" s="27" t="s">
        <v>121</v>
      </c>
    </row>
    <row r="6" spans="1:2" ht="39.6">
      <c r="A6" s="23" t="s">
        <v>122</v>
      </c>
      <c r="B6" s="27" t="s">
        <v>123</v>
      </c>
    </row>
    <row r="7" spans="1:2" ht="79.2">
      <c r="A7" s="23" t="s">
        <v>124</v>
      </c>
      <c r="B7" s="27" t="s">
        <v>125</v>
      </c>
    </row>
    <row r="8" spans="1:2" ht="66">
      <c r="A8" s="23" t="s">
        <v>126</v>
      </c>
      <c r="B8" s="27" t="s">
        <v>127</v>
      </c>
    </row>
    <row r="9" spans="1:2" ht="105.6">
      <c r="A9" s="23" t="s">
        <v>29</v>
      </c>
      <c r="B9" s="27" t="s">
        <v>128</v>
      </c>
    </row>
    <row r="10" spans="1:2" ht="26.4">
      <c r="A10" s="23" t="s">
        <v>129</v>
      </c>
      <c r="B10" s="27" t="s">
        <v>130</v>
      </c>
    </row>
    <row r="11" spans="1:2" ht="39.6">
      <c r="A11" s="23" t="s">
        <v>131</v>
      </c>
      <c r="B11" s="27" t="s">
        <v>132</v>
      </c>
    </row>
    <row r="12" spans="1:2" ht="39.6">
      <c r="A12" s="23" t="s">
        <v>133</v>
      </c>
      <c r="B12" s="27" t="s">
        <v>134</v>
      </c>
    </row>
    <row r="13" spans="1:2" ht="26.4">
      <c r="A13" s="23" t="s">
        <v>135</v>
      </c>
      <c r="B13" s="27" t="s">
        <v>136</v>
      </c>
    </row>
    <row r="14" spans="1:2" ht="66">
      <c r="A14" s="27" t="s">
        <v>137</v>
      </c>
      <c r="B14" s="27" t="s">
        <v>138</v>
      </c>
    </row>
    <row r="15" spans="1:2" ht="29.55" customHeight="1">
      <c r="A15" s="27" t="s">
        <v>139</v>
      </c>
      <c r="B15" s="27" t="s">
        <v>140</v>
      </c>
    </row>
    <row r="16" spans="1:2" ht="39.6">
      <c r="A16" s="23" t="s">
        <v>141</v>
      </c>
      <c r="B16" s="27" t="s">
        <v>142</v>
      </c>
    </row>
    <row r="17" spans="1:2" ht="92.4">
      <c r="A17" s="23" t="s">
        <v>143</v>
      </c>
      <c r="B17" s="27" t="s">
        <v>144</v>
      </c>
    </row>
    <row r="18" spans="1:2" ht="26.4">
      <c r="A18" s="23" t="s">
        <v>145</v>
      </c>
      <c r="B18" s="27" t="s">
        <v>146</v>
      </c>
    </row>
  </sheetData>
  <hyperlinks>
    <hyperlink ref="B1" r:id="rId1" display="IPCC, 2018: Annex I: Glossary [Matthews, J.B.R. (ed.)]. In: Global Warming of 1.5°C. An IPCC Special Report on the impacts of global warming of 1.5°C above pre-industrial levels and related global greenhouse gas emission pathways, in the context of strengthening the global response to the threat of climate change, sustainable development, and efforts to eradicate poverty [Masson-Delmotte, V., P. Zhai, H.-O. Pörtner, D. Roberts, J. Skea, P.R. Shukla, A. Pirani, W. Moufouma-Okia, C. Péan, R. Pidcock, S. Connors, J.B.R. Matthews, Y. Chen, X. Zhou, M.I. Gomis, E. Lonnoy, T. Maycock, M. Tignor, and T. Waterfield (eds.)]. In Press" xr:uid="{00000000-0004-0000-0700-000000000000}"/>
  </hyperlinks>
  <pageMargins left="0.7" right="0.7" top="0.75" bottom="0.75" header="0.3" footer="0.3"/>
  <pageSetup orientation="portrait"/>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5"/>
  <sheetViews>
    <sheetView tabSelected="1" workbookViewId="0">
      <selection activeCell="B6" sqref="B6"/>
    </sheetView>
  </sheetViews>
  <sheetFormatPr defaultColWidth="9" defaultRowHeight="14.4"/>
  <cols>
    <col min="1" max="1" width="40.6640625" style="60" customWidth="1"/>
    <col min="2" max="2" width="43.33203125" style="60" customWidth="1"/>
  </cols>
  <sheetData>
    <row r="1" spans="1:2" ht="34.5" customHeight="1" thickBot="1">
      <c r="A1" s="37" t="s">
        <v>147</v>
      </c>
      <c r="B1" s="59" t="s">
        <v>148</v>
      </c>
    </row>
    <row r="2" spans="1:2">
      <c r="A2" s="15" t="s">
        <v>149</v>
      </c>
      <c r="B2" s="15" t="s">
        <v>150</v>
      </c>
    </row>
    <row r="3" spans="1:2">
      <c r="A3" s="15" t="s">
        <v>151</v>
      </c>
      <c r="B3" s="15" t="s">
        <v>152</v>
      </c>
    </row>
    <row r="4" spans="1:2">
      <c r="A4" s="15" t="s">
        <v>153</v>
      </c>
      <c r="B4" s="15" t="s">
        <v>154</v>
      </c>
    </row>
    <row r="5" spans="1:2">
      <c r="A5" s="15" t="s">
        <v>155</v>
      </c>
      <c r="B5" s="15" t="s">
        <v>156</v>
      </c>
    </row>
    <row r="6" spans="1:2">
      <c r="A6" s="15" t="s">
        <v>157</v>
      </c>
      <c r="B6" s="15" t="s">
        <v>158</v>
      </c>
    </row>
    <row r="7" spans="1:2">
      <c r="A7" s="15" t="s">
        <v>159</v>
      </c>
      <c r="B7" s="15" t="s">
        <v>160</v>
      </c>
    </row>
    <row r="8" spans="1:2">
      <c r="A8" s="15" t="s">
        <v>161</v>
      </c>
      <c r="B8" s="15" t="s">
        <v>162</v>
      </c>
    </row>
    <row r="9" spans="1:2">
      <c r="A9" s="15" t="s">
        <v>163</v>
      </c>
      <c r="B9" s="15" t="s">
        <v>164</v>
      </c>
    </row>
    <row r="10" spans="1:2">
      <c r="A10" s="15" t="s">
        <v>165</v>
      </c>
      <c r="B10" s="15" t="s">
        <v>166</v>
      </c>
    </row>
    <row r="11" spans="1:2">
      <c r="A11" s="15" t="s">
        <v>167</v>
      </c>
      <c r="B11" s="15" t="s">
        <v>168</v>
      </c>
    </row>
    <row r="12" spans="1:2" ht="20.399999999999999">
      <c r="A12" s="15" t="s">
        <v>169</v>
      </c>
      <c r="B12" s="15"/>
    </row>
    <row r="13" spans="1:2">
      <c r="A13" s="15" t="s">
        <v>170</v>
      </c>
      <c r="B13" s="15"/>
    </row>
    <row r="14" spans="1:2">
      <c r="A14" s="15" t="s">
        <v>171</v>
      </c>
      <c r="B14" s="15"/>
    </row>
    <row r="15" spans="1:2" ht="20.399999999999999">
      <c r="A15" s="15" t="s">
        <v>172</v>
      </c>
      <c r="B15" s="15"/>
    </row>
    <row r="16" spans="1:2">
      <c r="A16" s="15" t="s">
        <v>173</v>
      </c>
      <c r="B16" s="15"/>
    </row>
    <row r="17" spans="1:2">
      <c r="A17" s="15" t="s">
        <v>174</v>
      </c>
      <c r="B17" s="15"/>
    </row>
    <row r="18" spans="1:2">
      <c r="A18" s="15" t="s">
        <v>175</v>
      </c>
      <c r="B18" s="15"/>
    </row>
    <row r="19" spans="1:2">
      <c r="A19" s="15" t="s">
        <v>176</v>
      </c>
      <c r="B19" s="15"/>
    </row>
    <row r="20" spans="1:2">
      <c r="A20" s="15" t="s">
        <v>177</v>
      </c>
    </row>
    <row r="21" spans="1:2">
      <c r="A21" s="15" t="s">
        <v>178</v>
      </c>
    </row>
    <row r="22" spans="1:2">
      <c r="A22" s="15" t="s">
        <v>179</v>
      </c>
    </row>
    <row r="23" spans="1:2">
      <c r="A23" s="15" t="s">
        <v>180</v>
      </c>
    </row>
    <row r="24" spans="1:2">
      <c r="A24" s="15" t="s">
        <v>181</v>
      </c>
    </row>
    <row r="25" spans="1:2">
      <c r="A25" s="15" t="s">
        <v>168</v>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D46C68E448304583D964BA86E0B8FD" ma:contentTypeVersion="15" ma:contentTypeDescription="Create a new document." ma:contentTypeScope="" ma:versionID="8aa8a2ae971c3cc7cbbd2121c92374be">
  <xsd:schema xmlns:xsd="http://www.w3.org/2001/XMLSchema" xmlns:xs="http://www.w3.org/2001/XMLSchema" xmlns:p="http://schemas.microsoft.com/office/2006/metadata/properties" xmlns:ns2="dbfbd1e2-5287-4bf1-8354-60890536545b" xmlns:ns3="a8cf1cc5-78fc-43a2-9b66-91f201494bbe" targetNamespace="http://schemas.microsoft.com/office/2006/metadata/properties" ma:root="true" ma:fieldsID="940f75c99574769dd796a01b13e50a07" ns2:_="" ns3:_="">
    <xsd:import namespace="dbfbd1e2-5287-4bf1-8354-60890536545b"/>
    <xsd:import namespace="a8cf1cc5-78fc-43a2-9b66-91f201494b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bd1e2-5287-4bf1-8354-6089053654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3e14187-b4d4-4fc9-8c4a-20dc3ccbfd5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8cf1cc5-78fc-43a2-9b66-91f201494b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1739386-af41-4524-94e1-a4af637093ad}" ma:internalName="TaxCatchAll" ma:showField="CatchAllData" ma:web="a8cf1cc5-78fc-43a2-9b66-91f201494b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8cf1cc5-78fc-43a2-9b66-91f201494bbe" xsi:nil="true"/>
    <lcf76f155ced4ddcb4097134ff3c332f xmlns="dbfbd1e2-5287-4bf1-8354-60890536545b">
      <Terms xmlns="http://schemas.microsoft.com/office/infopath/2007/PartnerControls"/>
    </lcf76f155ced4ddcb4097134ff3c332f>
  </documentManagement>
</p:properties>
</file>

<file path=customXml/item3.xml>��< ? x m l   v e r s i o n = " 1 . 0 "   e n c o d i n g = " u t f - 1 6 " ? > < D a t a M a s h u p   x m l n s = " h t t p : / / s c h e m a s . m i c r o s o f t . c o m / D a t a M a s h u p " > A A A A A B U D A A B Q S w M E F A A C A A g A m Y 6 N V I g d n Z m l A A A A 9 g A A A B I A H A B D b 2 5 m a W c v U G F j a 2 F n Z S 5 4 b W w g o h g A K K A U A A A A A A A A A A A A A A A A A A A A A A A A A A A A h Y + x D o I w F E V / h X S n L c X B k E c Z X E y U x M T E u D Z Y o R E e h h b L v z n 4 S f 6 C G E X d H O + 5 Z 7 j 3 f r 1 B N j R 1 c N G d N S 2 m J K K c B B q L 9 m C w T E n v j u G c Z B I 2 q j i p U g e j j D Y Z 7 C E l l X P n h D H v P f U x b b u S C c 4 j t s / X 2 6 L S j S I f 2 f y X Q 4 P W K S w 0 k b B 7 j Z G C R j y m M y E o B z Z B y A 1 + B T H u f b Y / E B Z 9 7 f p O S 4 3 h c g V s i s D e H + Q D U E s D B B Q A A g A I A J m O j 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Z j o 1 U K I p H u A 4 A A A A R A A A A E w A c A E Z v c m 1 1 b G F z L 1 N l Y 3 R p b 2 4 x L m 0 g o h g A K K A U A A A A A A A A A A A A A A A A A A A A A A A A A A A A K 0 5 N L s n M z 1 M I h t C G 1 g B Q S w E C L Q A U A A I A C A C Z j o 1 U i B 2 d m a U A A A D 2 A A A A E g A A A A A A A A A A A A A A A A A A A A A A Q 2 9 u Z m l n L 1 B h Y 2 t h Z 2 U u e G 1 s U E s B A i 0 A F A A C A A g A m Y 6 N V A / K 6 a u k A A A A 6 Q A A A B M A A A A A A A A A A A A A A A A A 8 Q A A A F t D b 2 5 0 Z W 5 0 X 1 R 5 c G V z X S 5 4 b W x Q S w E C L Q A U A A I A C A C Z j o 1 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g L f u O f 4 j o U i i k A X B s i 0 S a Q A A A A A C A A A A A A A D Z g A A w A A A A B A A A A C g r T L Z M J 5 i w V X x e 3 9 u w P 1 s A A A A A A S A A A C g A A A A E A A A A H N T i q U x K Q O y m v + + i w z F Q h x Q A A A A + i n o Y i 5 k 7 + r U E F f 9 Q k e u w Z T W L U b r i U H I I E a 3 d o G 6 I g + i E 4 r 0 e E / 7 o Y x 5 z C C M n 2 3 R 4 J l y O R S 1 d E 3 X / d 4 z e g q + n + z l 7 E Y k M m h 8 9 P B v s u E p N x 4 U A A A A S g 2 7 V F q 0 G D G c p L L s Y E Q n + i E o z s U = < / 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084196-99CE-41D6-B26A-481D59442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fbd1e2-5287-4bf1-8354-60890536545b"/>
    <ds:schemaRef ds:uri="a8cf1cc5-78fc-43a2-9b66-91f201494b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30C3B2-2A8E-4B62-8C11-5E0E58A406FF}">
  <ds:schemaRefs>
    <ds:schemaRef ds:uri="http://purl.org/dc/terms/"/>
    <ds:schemaRef ds:uri="http://www.w3.org/XML/1998/namespace"/>
    <ds:schemaRef ds:uri="61fa4fe9-6889-44a1-87c0-5ad47785a276"/>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b7ad5e76-a67e-40ef-bf8d-6976afc03d7a"/>
    <ds:schemaRef ds:uri="http://schemas.microsoft.com/office/2006/metadata/properties"/>
    <ds:schemaRef ds:uri="a8cf1cc5-78fc-43a2-9b66-91f201494bbe"/>
    <ds:schemaRef ds:uri="dbfbd1e2-5287-4bf1-8354-60890536545b"/>
  </ds:schemaRefs>
</ds:datastoreItem>
</file>

<file path=customXml/itemProps3.xml><?xml version="1.0" encoding="utf-8"?>
<ds:datastoreItem xmlns:ds="http://schemas.openxmlformats.org/officeDocument/2006/customXml" ds:itemID="{69BAA90C-D0E8-44B9-970F-0338096825D1}">
  <ds:schemaRefs>
    <ds:schemaRef ds:uri="http://schemas.microsoft.com/DataMashup"/>
  </ds:schemaRefs>
</ds:datastoreItem>
</file>

<file path=customXml/itemProps4.xml><?xml version="1.0" encoding="utf-8"?>
<ds:datastoreItem xmlns:ds="http://schemas.openxmlformats.org/officeDocument/2006/customXml" ds:itemID="{CCFB27D2-1ADD-409C-BE97-3A39E687EF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City context</vt:lpstr>
      <vt:lpstr>1. Hazard Assessment</vt:lpstr>
      <vt:lpstr>Dropdown options - General</vt:lpstr>
      <vt:lpstr>2. Impact Assessment</vt:lpstr>
      <vt:lpstr>3. Risk Assessment</vt:lpstr>
      <vt:lpstr>4. Adaptive Capacity</vt:lpstr>
      <vt:lpstr>Glossary of terms</vt:lpstr>
      <vt:lpstr>Multiple selection answers</vt:lpstr>
      <vt:lpstr>Dropdowns- hazards impacts </vt:lpstr>
      <vt:lpstr>Dropdowns - adaptive capacity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Sandy Morris</dc:creator>
  <cp:keywords/>
  <dc:description/>
  <cp:lastModifiedBy>Pear</cp:lastModifiedBy>
  <dcterms:created xsi:type="dcterms:W3CDTF">2020-05-18T04:22:00Z</dcterms:created>
  <dcterms:modified xsi:type="dcterms:W3CDTF">2023-04-12T02:40:56Z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0x01010080A28D90F7774D4A8DDED897D5CC6C7A</vt:lpwstr>
  </property>
  <property fmtid="{D5CDD505-2E9C-101B-9397-08002B2CF9AE}" pid="3" name="KSOProductBuildVer">
    <vt:lpwstr>1033-11.2.0.9396</vt:lpwstr>
  </property>
</Properties>
</file>